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85" tabRatio="896" activeTab="10"/>
  </bookViews>
  <sheets>
    <sheet name="附表1-1" sheetId="4" r:id="rId1"/>
    <sheet name="附表1-2" sheetId="26" r:id="rId2"/>
    <sheet name="附表1-3" sheetId="5" r:id="rId3"/>
    <sheet name="附表1-4" sheetId="6" r:id="rId4"/>
    <sheet name="附表1-5" sheetId="17" r:id="rId5"/>
    <sheet name="附表1-6" sheetId="18" r:id="rId6"/>
    <sheet name="附表1-7" sheetId="7" r:id="rId7"/>
    <sheet name="附表1-8" sheetId="24" r:id="rId8"/>
    <sheet name="附表1-9" sheetId="9" r:id="rId9"/>
    <sheet name="附表1-10" sheetId="28" r:id="rId10"/>
    <sheet name="附表1-11" sheetId="29" r:id="rId11"/>
    <sheet name="附表1-12" sheetId="11" r:id="rId12"/>
    <sheet name="附表1-13" sheetId="27" r:id="rId13"/>
    <sheet name="附表1-14" sheetId="12" r:id="rId14"/>
    <sheet name="附表1-15" sheetId="30" r:id="rId15"/>
    <sheet name="附表1-16" sheetId="31" r:id="rId16"/>
    <sheet name="附表1-17" sheetId="13" r:id="rId17"/>
    <sheet name="附表1-18" sheetId="14" r:id="rId18"/>
    <sheet name="附表2-1 " sheetId="33" r:id="rId19"/>
    <sheet name="附表2-2" sheetId="34" r:id="rId20"/>
    <sheet name="附表2-3" sheetId="35" r:id="rId21"/>
    <sheet name="附表2-4" sheetId="36" r:id="rId22"/>
    <sheet name="附表2-5" sheetId="37" r:id="rId23"/>
    <sheet name="附表2-6" sheetId="38" r:id="rId24"/>
    <sheet name="附表2-7" sheetId="39" r:id="rId25"/>
    <sheet name="Sheet1" sheetId="40" r:id="rId26"/>
  </sheets>
  <definedNames>
    <definedName name="_xlnm._FilterDatabase" localSheetId="2" hidden="1">'附表1-3'!$A$4:$T$239</definedName>
    <definedName name="_123" hidden="1">{#N/A,#N/A,FALSE,"p9";#N/A,#N/A,FALSE,"p1";#N/A,#N/A,FALSE,"p2";#N/A,#N/A,FALSE,"p3";#N/A,#N/A,FALSE,"p4";#N/A,#N/A,FALSE,"p5";#N/A,#N/A,FALSE,"p6";#N/A,#N/A,FALSE,"p7";#N/A,#N/A,FALSE,"p8"}</definedName>
    <definedName name="_a999923423" localSheetId="18">#REF!</definedName>
    <definedName name="_a999923423" localSheetId="19">#REF!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#REF!</definedName>
    <definedName name="_a9999323" localSheetId="18">#REF!</definedName>
    <definedName name="_a9999323" localSheetId="19">#REF!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#REF!</definedName>
    <definedName name="_a999942323" localSheetId="18">#REF!</definedName>
    <definedName name="_a999942323" localSheetId="19">#REF!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#REF!</definedName>
    <definedName name="_a9999548">#REF!</definedName>
    <definedName name="_a9999555">#REF!</definedName>
    <definedName name="_a99996544">#REF!</definedName>
    <definedName name="_a99999" localSheetId="11">#REF!</definedName>
    <definedName name="_a99999" localSheetId="13">#REF!</definedName>
    <definedName name="_a99999" localSheetId="16">#REF!</definedName>
    <definedName name="_a99999" localSheetId="17">#REF!</definedName>
    <definedName name="_a99999" localSheetId="4">#REF!</definedName>
    <definedName name="_a99999" localSheetId="5">#REF!</definedName>
    <definedName name="_a99999" localSheetId="6">#REF!</definedName>
    <definedName name="_a99999" localSheetId="8">#REF!</definedName>
    <definedName name="_a99999">#REF!</definedName>
    <definedName name="_a999991" localSheetId="17">#REF!</definedName>
    <definedName name="_a999991" localSheetId="4">#REF!</definedName>
    <definedName name="_a999991" localSheetId="5">#REF!</definedName>
    <definedName name="_a999991">#REF!</definedName>
    <definedName name="_a999991145">#REF!</definedName>
    <definedName name="_a99999222" localSheetId="5">#REF!</definedName>
    <definedName name="_a99999222">#REF!</definedName>
    <definedName name="_a99999234234">#REF!</definedName>
    <definedName name="_a999995" localSheetId="4">#REF!</definedName>
    <definedName name="_a999995" localSheetId="5">#REF!</definedName>
    <definedName name="_a999995">#REF!</definedName>
    <definedName name="_a999996" localSheetId="4">#REF!</definedName>
    <definedName name="_a999996" localSheetId="5">#REF!</definedName>
    <definedName name="_a999996">#REF!</definedName>
    <definedName name="_a999999999">#REF!</definedName>
    <definedName name="_xlnm._FilterDatabase" localSheetId="13" hidden="1">'附表1-14'!$A$4:$AA$5</definedName>
    <definedName name="_xlnm._FilterDatabase" localSheetId="17" hidden="1">'附表1-18'!$A$4:$AA$5</definedName>
    <definedName name="_xlnm._FilterDatabase" localSheetId="4" hidden="1">'附表1-5'!$A$4:$AB$4</definedName>
    <definedName name="_xlnm._FilterDatabase" localSheetId="8" hidden="1">'附表1-9'!$A$4:$AA$9</definedName>
    <definedName name="_Order1" hidden="1">255</definedName>
    <definedName name="_Order2" hidden="1">255</definedName>
    <definedName name="Database" localSheetId="11" hidden="1">#REF!</definedName>
    <definedName name="Database" localSheetId="13" hidden="1">#REF!</definedName>
    <definedName name="Database" localSheetId="16" hidden="1">#REF!</definedName>
    <definedName name="Database" localSheetId="17" hidden="1">#REF!</definedName>
    <definedName name="Database" localSheetId="4" hidden="1">#REF!</definedName>
    <definedName name="Database" localSheetId="5" hidden="1">#REF!</definedName>
    <definedName name="Database" localSheetId="6" hidden="1">#REF!</definedName>
    <definedName name="Database" localSheetId="8"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hidden="1">#REF!</definedName>
    <definedName name="_xlnm.Print_Area" localSheetId="0">'附表1-1'!$A$1:$B$24</definedName>
    <definedName name="_xlnm.Print_Area" localSheetId="13">'附表1-14'!$A:$C</definedName>
    <definedName name="_xlnm.Print_Area" localSheetId="17">'附表1-18'!$A:$C</definedName>
    <definedName name="_xlnm.Print_Area" localSheetId="2">'附表1-3'!$A:$C</definedName>
    <definedName name="_xlnm.Print_Area" localSheetId="4">'附表1-5'!$A:$D</definedName>
    <definedName name="_xlnm.Print_Area" localSheetId="5">'附表1-6'!$A$1:$B$11</definedName>
    <definedName name="_xlnm.Print_Area" localSheetId="8">'附表1-9'!$A:$C</definedName>
    <definedName name="_xlnm.Print_Titles" localSheetId="11">'附表1-12'!$4:$4</definedName>
    <definedName name="_xlnm.Print_Titles" localSheetId="13">'附表1-14'!$4:$4</definedName>
    <definedName name="_xlnm.Print_Titles" localSheetId="16">'附表1-17'!$4:$4</definedName>
    <definedName name="_xlnm.Print_Titles" localSheetId="17">'附表1-18'!$4:$4</definedName>
    <definedName name="_xlnm.Print_Titles" localSheetId="2">'附表1-3'!$4:$4</definedName>
    <definedName name="_xlnm.Print_Titles" localSheetId="3">'附表1-4'!$4:$4</definedName>
    <definedName name="_xlnm.Print_Titles" localSheetId="4">'附表1-5'!$4:$4</definedName>
    <definedName name="_xlnm.Print_Titles" localSheetId="6">'附表1-7'!$4:$4</definedName>
    <definedName name="_xlnm.Print_Titles" localSheetId="8">'附表1-9'!$4:$4</definedName>
    <definedName name="wrn.月报打印." localSheetId="0" hidden="1">{#N/A,#N/A,FALSE,"p9";#N/A,#N/A,FALSE,"p1";#N/A,#N/A,FALSE,"p2";#N/A,#N/A,FALSE,"p3";#N/A,#N/A,FALSE,"p4";#N/A,#N/A,FALSE,"p5";#N/A,#N/A,FALSE,"p6";#N/A,#N/A,FALSE,"p7";#N/A,#N/A,FALSE,"p8"}</definedName>
    <definedName name="wrn.月报打印." localSheetId="5" hidden="1">{#N/A,#N/A,FALSE,"p9";#N/A,#N/A,FALSE,"p1";#N/A,#N/A,FALSE,"p2";#N/A,#N/A,FALSE,"p3";#N/A,#N/A,FALSE,"p4";#N/A,#N/A,FALSE,"p5";#N/A,#N/A,FALSE,"p6";#N/A,#N/A,FALSE,"p7";#N/A,#N/A,FALSE,"p8"}</definedName>
    <definedName name="wrn.月报打印." localSheetId="18" hidden="1">{#N/A,#N/A,FALSE,"p9";#N/A,#N/A,FALSE,"p1";#N/A,#N/A,FALSE,"p2";#N/A,#N/A,FALSE,"p3";#N/A,#N/A,FALSE,"p4";#N/A,#N/A,FALSE,"p5";#N/A,#N/A,FALSE,"p6";#N/A,#N/A,FALSE,"p7";#N/A,#N/A,FALSE,"p8"}</definedName>
    <definedName name="wrn.月报打印." localSheetId="19" hidden="1">{#N/A,#N/A,FALSE,"p9";#N/A,#N/A,FALSE,"p1";#N/A,#N/A,FALSE,"p2";#N/A,#N/A,FALSE,"p3";#N/A,#N/A,FALSE,"p4";#N/A,#N/A,FALSE,"p5";#N/A,#N/A,FALSE,"p6";#N/A,#N/A,FALSE,"p7";#N/A,#N/A,FALSE,"p8"}</definedName>
    <definedName name="wrn.月报打印." localSheetId="20" hidden="1">{#N/A,#N/A,FALSE,"p9";#N/A,#N/A,FALSE,"p1";#N/A,#N/A,FALSE,"p2";#N/A,#N/A,FALSE,"p3";#N/A,#N/A,FALSE,"p4";#N/A,#N/A,FALSE,"p5";#N/A,#N/A,FALSE,"p6";#N/A,#N/A,FALSE,"p7";#N/A,#N/A,FALSE,"p8"}</definedName>
    <definedName name="wrn.月报打印." localSheetId="21" hidden="1">{#N/A,#N/A,FALSE,"p9";#N/A,#N/A,FALSE,"p1";#N/A,#N/A,FALSE,"p2";#N/A,#N/A,FALSE,"p3";#N/A,#N/A,FALSE,"p4";#N/A,#N/A,FALSE,"p5";#N/A,#N/A,FALSE,"p6";#N/A,#N/A,FALSE,"p7";#N/A,#N/A,FALSE,"p8"}</definedName>
    <definedName name="wrn.月报打印." localSheetId="22" hidden="1">{#N/A,#N/A,FALSE,"p9";#N/A,#N/A,FALSE,"p1";#N/A,#N/A,FALSE,"p2";#N/A,#N/A,FALSE,"p3";#N/A,#N/A,FALSE,"p4";#N/A,#N/A,FALSE,"p5";#N/A,#N/A,FALSE,"p6";#N/A,#N/A,FALSE,"p7";#N/A,#N/A,FALSE,"p8"}</definedName>
    <definedName name="wrn.月报打印." localSheetId="23" hidden="1">{#N/A,#N/A,FALSE,"p9";#N/A,#N/A,FALSE,"p1";#N/A,#N/A,FALSE,"p2";#N/A,#N/A,FALSE,"p3";#N/A,#N/A,FALSE,"p4";#N/A,#N/A,FALSE,"p5";#N/A,#N/A,FALSE,"p6";#N/A,#N/A,FALSE,"p7";#N/A,#N/A,FALSE,"p8"}</definedName>
    <definedName name="wrn.月报打印." localSheetId="24"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0">#REF!</definedName>
    <definedName name="地区名称" localSheetId="11">#REF!</definedName>
    <definedName name="地区名称" localSheetId="13">#REF!</definedName>
    <definedName name="地区名称" localSheetId="16">#REF!</definedName>
    <definedName name="地区名称" localSheetId="17">#REF!</definedName>
    <definedName name="地区名称" localSheetId="4">#REF!</definedName>
    <definedName name="地区名称" localSheetId="5">#REF!</definedName>
    <definedName name="地区名称" localSheetId="6">#REF!</definedName>
    <definedName name="地区名称" localSheetId="8">#REF!</definedName>
    <definedName name="地区名称" localSheetId="18">#REF!</definedName>
    <definedName name="地区名称" localSheetId="19">#REF!</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#REF!</definedName>
    <definedName name="地区名称1" localSheetId="13">#REF!</definedName>
    <definedName name="地区名称1" localSheetId="16">#REF!</definedName>
    <definedName name="地区名称1" localSheetId="17">#REF!</definedName>
    <definedName name="地区名称1" localSheetId="4">#REF!</definedName>
    <definedName name="地区名称1" localSheetId="5">#REF!</definedName>
    <definedName name="地区名称1" localSheetId="19">#REF!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#REF!</definedName>
    <definedName name="地区名称10" localSheetId="4">#REF!</definedName>
    <definedName name="地区名称10" localSheetId="5">#REF!</definedName>
    <definedName name="地区名称10" localSheetId="19">#REF!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#REF!</definedName>
    <definedName name="地区名称2" localSheetId="16">#REF!</definedName>
    <definedName name="地区名称2" localSheetId="17">#REF!</definedName>
    <definedName name="地区名称2" localSheetId="4">#REF!</definedName>
    <definedName name="地区名称2" localSheetId="5">#REF!</definedName>
    <definedName name="地区名称2">#REF!</definedName>
    <definedName name="地区名称3" localSheetId="17">#REF!</definedName>
    <definedName name="地区名称3" localSheetId="4">#REF!</definedName>
    <definedName name="地区名称3" localSheetId="5">#REF!</definedName>
    <definedName name="地区名称3">#REF!</definedName>
    <definedName name="地区名称32">#REF!</definedName>
    <definedName name="地区名称432">#REF!</definedName>
    <definedName name="地区名称444" localSheetId="5">#REF!</definedName>
    <definedName name="地区名称444">#REF!</definedName>
    <definedName name="地区名称45234">#REF!</definedName>
    <definedName name="地区名称5" localSheetId="4">#REF!</definedName>
    <definedName name="地区名称5" localSheetId="5">#REF!</definedName>
    <definedName name="地区名称5">#REF!</definedName>
    <definedName name="地区名称55" localSheetId="5">#REF!</definedName>
    <definedName name="地区名称55">#REF!</definedName>
    <definedName name="地区名称6" localSheetId="4">#REF!</definedName>
    <definedName name="地区名称6" localSheetId="5">#REF!</definedName>
    <definedName name="地区名称6">#REF!</definedName>
    <definedName name="地区名称7" localSheetId="4">#REF!</definedName>
    <definedName name="地区名称7" localSheetId="5">#REF!</definedName>
    <definedName name="地区名称7">#REF!</definedName>
    <definedName name="地区名称874">#REF!</definedName>
    <definedName name="地区名称9" localSheetId="4">#REF!</definedName>
    <definedName name="地区名称9" localSheetId="5">#REF!</definedName>
    <definedName name="地区名称9">#REF!</definedName>
    <definedName name="地区明确222" localSheetId="5">#REF!</definedName>
    <definedName name="地区明确222">#REF!</definedName>
    <definedName name="基金" localSheetId="0" hidden="1">{#N/A,#N/A,FALSE,"p9";#N/A,#N/A,FALSE,"p1";#N/A,#N/A,FALSE,"p2";#N/A,#N/A,FALSE,"p3";#N/A,#N/A,FALSE,"p4";#N/A,#N/A,FALSE,"p5";#N/A,#N/A,FALSE,"p6";#N/A,#N/A,FALSE,"p7";#N/A,#N/A,FALSE,"p8"}</definedName>
    <definedName name="基金" localSheetId="5" hidden="1">{#N/A,#N/A,FALSE,"p9";#N/A,#N/A,FALSE,"p1";#N/A,#N/A,FALSE,"p2";#N/A,#N/A,FALSE,"p3";#N/A,#N/A,FALSE,"p4";#N/A,#N/A,FALSE,"p5";#N/A,#N/A,FALSE,"p6";#N/A,#N/A,FALSE,"p7";#N/A,#N/A,FALSE,"p8"}</definedName>
    <definedName name="基金" localSheetId="18" hidden="1">{#N/A,#N/A,FALSE,"p9";#N/A,#N/A,FALSE,"p1";#N/A,#N/A,FALSE,"p2";#N/A,#N/A,FALSE,"p3";#N/A,#N/A,FALSE,"p4";#N/A,#N/A,FALSE,"p5";#N/A,#N/A,FALSE,"p6";#N/A,#N/A,FALSE,"p7";#N/A,#N/A,FALSE,"p8"}</definedName>
    <definedName name="基金" localSheetId="19" hidden="1">{#N/A,#N/A,FALSE,"p9";#N/A,#N/A,FALSE,"p1";#N/A,#N/A,FALSE,"p2";#N/A,#N/A,FALSE,"p3";#N/A,#N/A,FALSE,"p4";#N/A,#N/A,FALSE,"p5";#N/A,#N/A,FALSE,"p6";#N/A,#N/A,FALSE,"p7";#N/A,#N/A,FALSE,"p8"}</definedName>
    <definedName name="基金" localSheetId="20" hidden="1">{#N/A,#N/A,FALSE,"p9";#N/A,#N/A,FALSE,"p1";#N/A,#N/A,FALSE,"p2";#N/A,#N/A,FALSE,"p3";#N/A,#N/A,FALSE,"p4";#N/A,#N/A,FALSE,"p5";#N/A,#N/A,FALSE,"p6";#N/A,#N/A,FALSE,"p7";#N/A,#N/A,FALSE,"p8"}</definedName>
    <definedName name="基金" localSheetId="21" hidden="1">{#N/A,#N/A,FALSE,"p9";#N/A,#N/A,FALSE,"p1";#N/A,#N/A,FALSE,"p2";#N/A,#N/A,FALSE,"p3";#N/A,#N/A,FALSE,"p4";#N/A,#N/A,FALSE,"p5";#N/A,#N/A,FALSE,"p6";#N/A,#N/A,FALSE,"p7";#N/A,#N/A,FALSE,"p8"}</definedName>
    <definedName name="基金" localSheetId="22" hidden="1">{#N/A,#N/A,FALSE,"p9";#N/A,#N/A,FALSE,"p1";#N/A,#N/A,FALSE,"p2";#N/A,#N/A,FALSE,"p3";#N/A,#N/A,FALSE,"p4";#N/A,#N/A,FALSE,"p5";#N/A,#N/A,FALSE,"p6";#N/A,#N/A,FALSE,"p7";#N/A,#N/A,FALSE,"p8"}</definedName>
    <definedName name="基金" localSheetId="23" hidden="1">{#N/A,#N/A,FALSE,"p9";#N/A,#N/A,FALSE,"p1";#N/A,#N/A,FALSE,"p2";#N/A,#N/A,FALSE,"p3";#N/A,#N/A,FALSE,"p4";#N/A,#N/A,FALSE,"p5";#N/A,#N/A,FALSE,"p6";#N/A,#N/A,FALSE,"p7";#N/A,#N/A,FALSE,"p8"}</definedName>
    <definedName name="基金" localSheetId="24"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0" hidden="1">{#N/A,#N/A,FALSE,"p9";#N/A,#N/A,FALSE,"p1";#N/A,#N/A,FALSE,"p2";#N/A,#N/A,FALSE,"p3";#N/A,#N/A,FALSE,"p4";#N/A,#N/A,FALSE,"p5";#N/A,#N/A,FALSE,"p6";#N/A,#N/A,FALSE,"p7";#N/A,#N/A,FALSE,"p8"}</definedName>
    <definedName name="计划1" localSheetId="5" hidden="1">{#N/A,#N/A,FALSE,"p9";#N/A,#N/A,FALSE,"p1";#N/A,#N/A,FALSE,"p2";#N/A,#N/A,FALSE,"p3";#N/A,#N/A,FALSE,"p4";#N/A,#N/A,FALSE,"p5";#N/A,#N/A,FALSE,"p6";#N/A,#N/A,FALSE,"p7";#N/A,#N/A,FALSE,"p8"}</definedName>
    <definedName name="计划1" localSheetId="18" hidden="1">{#N/A,#N/A,FALSE,"p9";#N/A,#N/A,FALSE,"p1";#N/A,#N/A,FALSE,"p2";#N/A,#N/A,FALSE,"p3";#N/A,#N/A,FALSE,"p4";#N/A,#N/A,FALSE,"p5";#N/A,#N/A,FALSE,"p6";#N/A,#N/A,FALSE,"p7";#N/A,#N/A,FALSE,"p8"}</definedName>
    <definedName name="计划1" localSheetId="19" hidden="1">{#N/A,#N/A,FALSE,"p9";#N/A,#N/A,FALSE,"p1";#N/A,#N/A,FALSE,"p2";#N/A,#N/A,FALSE,"p3";#N/A,#N/A,FALSE,"p4";#N/A,#N/A,FALSE,"p5";#N/A,#N/A,FALSE,"p6";#N/A,#N/A,FALSE,"p7";#N/A,#N/A,FALSE,"p8"}</definedName>
    <definedName name="计划1" localSheetId="20" hidden="1">{#N/A,#N/A,FALSE,"p9";#N/A,#N/A,FALSE,"p1";#N/A,#N/A,FALSE,"p2";#N/A,#N/A,FALSE,"p3";#N/A,#N/A,FALSE,"p4";#N/A,#N/A,FALSE,"p5";#N/A,#N/A,FALSE,"p6";#N/A,#N/A,FALSE,"p7";#N/A,#N/A,FALSE,"p8"}</definedName>
    <definedName name="计划1" localSheetId="21" hidden="1">{#N/A,#N/A,FALSE,"p9";#N/A,#N/A,FALSE,"p1";#N/A,#N/A,FALSE,"p2";#N/A,#N/A,FALSE,"p3";#N/A,#N/A,FALSE,"p4";#N/A,#N/A,FALSE,"p5";#N/A,#N/A,FALSE,"p6";#N/A,#N/A,FALSE,"p7";#N/A,#N/A,FALSE,"p8"}</definedName>
    <definedName name="计划1" localSheetId="22" hidden="1">{#N/A,#N/A,FALSE,"p9";#N/A,#N/A,FALSE,"p1";#N/A,#N/A,FALSE,"p2";#N/A,#N/A,FALSE,"p3";#N/A,#N/A,FALSE,"p4";#N/A,#N/A,FALSE,"p5";#N/A,#N/A,FALSE,"p6";#N/A,#N/A,FALSE,"p7";#N/A,#N/A,FALSE,"p8"}</definedName>
    <definedName name="计划1" localSheetId="23" hidden="1">{#N/A,#N/A,FALSE,"p9";#N/A,#N/A,FALSE,"p1";#N/A,#N/A,FALSE,"p2";#N/A,#N/A,FALSE,"p3";#N/A,#N/A,FALSE,"p4";#N/A,#N/A,FALSE,"p5";#N/A,#N/A,FALSE,"p6";#N/A,#N/A,FALSE,"p7";#N/A,#N/A,FALSE,"p8"}</definedName>
    <definedName name="计划1" localSheetId="24"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8" hidden="1">{#N/A,#N/A,FALSE,"p9";#N/A,#N/A,FALSE,"p1";#N/A,#N/A,FALSE,"p2";#N/A,#N/A,FALSE,"p3";#N/A,#N/A,FALSE,"p4";#N/A,#N/A,FALSE,"p5";#N/A,#N/A,FALSE,"p6";#N/A,#N/A,FALSE,"p7";#N/A,#N/A,FALSE,"p8"}</definedName>
    <definedName name="计划2" localSheetId="19" hidden="1">{#N/A,#N/A,FALSE,"p9";#N/A,#N/A,FALSE,"p1";#N/A,#N/A,FALSE,"p2";#N/A,#N/A,FALSE,"p3";#N/A,#N/A,FALSE,"p4";#N/A,#N/A,FALSE,"p5";#N/A,#N/A,FALSE,"p6";#N/A,#N/A,FALSE,"p7";#N/A,#N/A,FALSE,"p8"}</definedName>
    <definedName name="计划2" localSheetId="20" hidden="1">{#N/A,#N/A,FALSE,"p9";#N/A,#N/A,FALSE,"p1";#N/A,#N/A,FALSE,"p2";#N/A,#N/A,FALSE,"p3";#N/A,#N/A,FALSE,"p4";#N/A,#N/A,FALSE,"p5";#N/A,#N/A,FALSE,"p6";#N/A,#N/A,FALSE,"p7";#N/A,#N/A,FALSE,"p8"}</definedName>
    <definedName name="计划2" localSheetId="21" hidden="1">{#N/A,#N/A,FALSE,"p9";#N/A,#N/A,FALSE,"p1";#N/A,#N/A,FALSE,"p2";#N/A,#N/A,FALSE,"p3";#N/A,#N/A,FALSE,"p4";#N/A,#N/A,FALSE,"p5";#N/A,#N/A,FALSE,"p6";#N/A,#N/A,FALSE,"p7";#N/A,#N/A,FALSE,"p8"}</definedName>
    <definedName name="计划2" localSheetId="22" hidden="1">{#N/A,#N/A,FALSE,"p9";#N/A,#N/A,FALSE,"p1";#N/A,#N/A,FALSE,"p2";#N/A,#N/A,FALSE,"p3";#N/A,#N/A,FALSE,"p4";#N/A,#N/A,FALSE,"p5";#N/A,#N/A,FALSE,"p6";#N/A,#N/A,FALSE,"p7";#N/A,#N/A,FALSE,"p8"}</definedName>
    <definedName name="计划2" localSheetId="23" hidden="1">{#N/A,#N/A,FALSE,"p9";#N/A,#N/A,FALSE,"p1";#N/A,#N/A,FALSE,"p2";#N/A,#N/A,FALSE,"p3";#N/A,#N/A,FALSE,"p4";#N/A,#N/A,FALSE,"p5";#N/A,#N/A,FALSE,"p6";#N/A,#N/A,FALSE,"p7";#N/A,#N/A,FALSE,"p8"}</definedName>
    <definedName name="计划2" localSheetId="24"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workbook>
</file>

<file path=xl/sharedStrings.xml><?xml version="1.0" encoding="utf-8"?>
<sst xmlns="http://schemas.openxmlformats.org/spreadsheetml/2006/main" count="1379" uniqueCount="885">
  <si>
    <r>
      <rPr>
        <sz val="11"/>
        <rFont val="黑体"/>
        <charset val="134"/>
      </rPr>
      <t>附表</t>
    </r>
    <r>
      <rPr>
        <sz val="11"/>
        <rFont val="Times New Roman"/>
        <charset val="134"/>
      </rPr>
      <t>1-1</t>
    </r>
  </si>
  <si>
    <t>一般公共预算收入表</t>
  </si>
  <si>
    <r>
      <rPr>
        <sz val="12"/>
        <rFont val="方正仿宋_GBK"/>
        <charset val="134"/>
      </rPr>
      <t>单位：万元</t>
    </r>
  </si>
  <si>
    <t>项目</t>
  </si>
  <si>
    <r>
      <rPr>
        <b/>
        <sz val="11"/>
        <rFont val="方正书宋_GBK"/>
        <charset val="134"/>
      </rPr>
      <t>预算数</t>
    </r>
  </si>
  <si>
    <t>一、税收收入</t>
  </si>
  <si>
    <t>1.增值税</t>
  </si>
  <si>
    <t>2.企业所得税</t>
  </si>
  <si>
    <t>3.个人所得税</t>
  </si>
  <si>
    <t>4.资源税</t>
  </si>
  <si>
    <t>5.城市维护建设税</t>
  </si>
  <si>
    <t>6.房产税</t>
  </si>
  <si>
    <t>7.印花税</t>
  </si>
  <si>
    <t>8.城镇土地使用税</t>
  </si>
  <si>
    <t>9.土地增值税</t>
  </si>
  <si>
    <r>
      <rPr>
        <sz val="12"/>
        <rFont val="宋体"/>
        <charset val="134"/>
      </rPr>
      <t>1</t>
    </r>
    <r>
      <rPr>
        <sz val="12"/>
        <rFont val="宋体"/>
        <charset val="134"/>
      </rPr>
      <t>0.车船税</t>
    </r>
  </si>
  <si>
    <r>
      <rPr>
        <sz val="12"/>
        <rFont val="宋体"/>
        <charset val="134"/>
      </rPr>
      <t>1</t>
    </r>
    <r>
      <rPr>
        <sz val="12"/>
        <rFont val="宋体"/>
        <charset val="134"/>
      </rPr>
      <t>1.耕地占用税</t>
    </r>
  </si>
  <si>
    <r>
      <rPr>
        <sz val="12"/>
        <rFont val="宋体"/>
        <charset val="134"/>
      </rPr>
      <t>1</t>
    </r>
    <r>
      <rPr>
        <sz val="12"/>
        <rFont val="宋体"/>
        <charset val="134"/>
      </rPr>
      <t>2</t>
    </r>
    <r>
      <rPr>
        <sz val="12"/>
        <rFont val="宋体"/>
        <charset val="134"/>
      </rPr>
      <t>.契税</t>
    </r>
  </si>
  <si>
    <t>13.环境保护税</t>
  </si>
  <si>
    <t>二、非税收入</t>
  </si>
  <si>
    <t>1.专项收入</t>
  </si>
  <si>
    <t>2.行政事业性收费</t>
  </si>
  <si>
    <t>3.罚没收入</t>
  </si>
  <si>
    <t>4.国有资源（资产）有偿使用收入</t>
  </si>
  <si>
    <t>合计</t>
  </si>
  <si>
    <r>
      <rPr>
        <sz val="11"/>
        <rFont val="黑体"/>
        <charset val="134"/>
      </rPr>
      <t>附表</t>
    </r>
    <r>
      <rPr>
        <sz val="11"/>
        <rFont val="Times New Roman"/>
        <charset val="134"/>
      </rPr>
      <t>1-2</t>
    </r>
  </si>
  <si>
    <t>一般公共预算支出表</t>
  </si>
  <si>
    <r>
      <rPr>
        <sz val="11"/>
        <rFont val="方正仿宋_GBK"/>
        <charset val="134"/>
      </rPr>
      <t>单位：万元</t>
    </r>
  </si>
  <si>
    <r>
      <rPr>
        <sz val="11"/>
        <rFont val="方正书宋_GBK"/>
        <charset val="134"/>
      </rPr>
      <t>科目编码</t>
    </r>
  </si>
  <si>
    <r>
      <rPr>
        <sz val="11"/>
        <rFont val="方正书宋_GBK"/>
        <charset val="134"/>
      </rPr>
      <t>科目（单位）名称</t>
    </r>
  </si>
  <si>
    <r>
      <rPr>
        <sz val="11"/>
        <rFont val="方正书宋_GBK"/>
        <charset val="134"/>
      </rPr>
      <t>合计</t>
    </r>
  </si>
  <si>
    <t>一般公共服务支出</t>
  </si>
  <si>
    <t>201</t>
  </si>
  <si>
    <r>
      <rPr>
        <sz val="11"/>
        <rFont val="方正仿宋_GBK"/>
        <charset val="134"/>
      </rPr>
      <t>一般公共服务支出类合计</t>
    </r>
  </si>
  <si>
    <t>国防支出</t>
  </si>
  <si>
    <t>20101</t>
  </si>
  <si>
    <r>
      <rPr>
        <sz val="11"/>
        <rFont val="Times New Roman"/>
        <charset val="134"/>
      </rPr>
      <t xml:space="preserve"> </t>
    </r>
    <r>
      <rPr>
        <sz val="11"/>
        <rFont val="方正仿宋_GBK"/>
        <charset val="134"/>
      </rPr>
      <t>人大事务款合计</t>
    </r>
  </si>
  <si>
    <t>公共安全支出</t>
  </si>
  <si>
    <t>2010101</t>
  </si>
  <si>
    <r>
      <rPr>
        <sz val="11"/>
        <rFont val="Times New Roman"/>
        <charset val="134"/>
      </rPr>
      <t xml:space="preserve">  </t>
    </r>
    <r>
      <rPr>
        <sz val="11"/>
        <rFont val="方正仿宋_GBK"/>
        <charset val="134"/>
      </rPr>
      <t>行政运行项合计</t>
    </r>
  </si>
  <si>
    <t>教育支出</t>
  </si>
  <si>
    <t>2010199</t>
  </si>
  <si>
    <r>
      <rPr>
        <sz val="11"/>
        <rFont val="Times New Roman"/>
        <charset val="134"/>
      </rPr>
      <t xml:space="preserve">  </t>
    </r>
    <r>
      <rPr>
        <sz val="11"/>
        <rFont val="方正仿宋_GBK"/>
        <charset val="134"/>
      </rPr>
      <t>其他人大事务支出项合计</t>
    </r>
  </si>
  <si>
    <t>科学技术支出</t>
  </si>
  <si>
    <t>文化旅游体育与传媒支出</t>
  </si>
  <si>
    <t>社会保障和就业支出</t>
  </si>
  <si>
    <t>卫生健康支出</t>
  </si>
  <si>
    <t>节能环保支出</t>
  </si>
  <si>
    <t>城乡社区支出</t>
  </si>
  <si>
    <t>农林水支出</t>
  </si>
  <si>
    <t>交通运输支出</t>
  </si>
  <si>
    <t>232</t>
  </si>
  <si>
    <r>
      <rPr>
        <sz val="9"/>
        <rFont val="宋体"/>
        <charset val="134"/>
      </rPr>
      <t>债务付息支出类合计</t>
    </r>
  </si>
  <si>
    <t>资源勘探工业信息等支出</t>
  </si>
  <si>
    <t>金融支出</t>
  </si>
  <si>
    <t>自然资源海洋气象等支出</t>
  </si>
  <si>
    <t>住房保障支出</t>
  </si>
  <si>
    <t>2320301</t>
  </si>
  <si>
    <r>
      <rPr>
        <sz val="9"/>
        <rFont val="Times New Roman"/>
        <charset val="134"/>
      </rPr>
      <t xml:space="preserve">  </t>
    </r>
    <r>
      <rPr>
        <sz val="9"/>
        <rFont val="宋体"/>
        <charset val="134"/>
      </rPr>
      <t>地方政府一般债券付息支出项合计</t>
    </r>
  </si>
  <si>
    <t>灾害防治及应急管理支出</t>
  </si>
  <si>
    <t>预备费</t>
  </si>
  <si>
    <t>其他支出</t>
  </si>
  <si>
    <t>债务还本支出</t>
  </si>
  <si>
    <t>债务付息支出</t>
  </si>
  <si>
    <t>债务发行费用支出</t>
  </si>
  <si>
    <r>
      <rPr>
        <sz val="11"/>
        <rFont val="黑体"/>
        <charset val="134"/>
      </rPr>
      <t>附表</t>
    </r>
    <r>
      <rPr>
        <sz val="11"/>
        <rFont val="Times New Roman"/>
        <charset val="134"/>
      </rPr>
      <t>1-3</t>
    </r>
  </si>
  <si>
    <t>一般公共预算本级支出表</t>
  </si>
  <si>
    <r>
      <rPr>
        <b/>
        <sz val="11"/>
        <rFont val="方正书宋_GBK"/>
        <charset val="134"/>
      </rPr>
      <t>科目编码</t>
    </r>
  </si>
  <si>
    <r>
      <rPr>
        <b/>
        <sz val="11"/>
        <rFont val="方正书宋_GBK"/>
        <charset val="134"/>
      </rPr>
      <t>科目名称</t>
    </r>
  </si>
  <si>
    <r>
      <rPr>
        <b/>
        <sz val="11"/>
        <rFont val="方正仿宋_GBK"/>
        <charset val="134"/>
      </rPr>
      <t>一般公共服务支出类合计</t>
    </r>
  </si>
  <si>
    <t>20103</t>
  </si>
  <si>
    <t>政府办公厅（室）及相关机构事务</t>
  </si>
  <si>
    <t>2010301</t>
  </si>
  <si>
    <t>行政运行</t>
  </si>
  <si>
    <t>2010303</t>
  </si>
  <si>
    <t>机关服务</t>
  </si>
  <si>
    <t>2010305</t>
  </si>
  <si>
    <t>专项业务及机关事务管理</t>
  </si>
  <si>
    <t>2010306</t>
  </si>
  <si>
    <t>政务公开审批</t>
  </si>
  <si>
    <t>2010308</t>
  </si>
  <si>
    <t>信访事务</t>
  </si>
  <si>
    <t>2010350</t>
  </si>
  <si>
    <t>事业运行</t>
  </si>
  <si>
    <t>20104</t>
  </si>
  <si>
    <t>发展与改革事务</t>
  </si>
  <si>
    <t>2010401</t>
  </si>
  <si>
    <t>20105</t>
  </si>
  <si>
    <t>统计信息事务</t>
  </si>
  <si>
    <t>2010505</t>
  </si>
  <si>
    <t>专项统计业务</t>
  </si>
  <si>
    <t>20106</t>
  </si>
  <si>
    <t>财政事务</t>
  </si>
  <si>
    <t>2010601</t>
  </si>
  <si>
    <t>20107</t>
  </si>
  <si>
    <t>税收事务</t>
  </si>
  <si>
    <t>2010701</t>
  </si>
  <si>
    <t>20108</t>
  </si>
  <si>
    <t>审计事务</t>
  </si>
  <si>
    <t>2010801</t>
  </si>
  <si>
    <t>2010899</t>
  </si>
  <si>
    <t>其他审计事务支出</t>
  </si>
  <si>
    <t>20111</t>
  </si>
  <si>
    <t>纪检监察事务</t>
  </si>
  <si>
    <t>2011101</t>
  </si>
  <si>
    <t>20113</t>
  </si>
  <si>
    <t>商贸事务</t>
  </si>
  <si>
    <t>2011301</t>
  </si>
  <si>
    <t>2011308</t>
  </si>
  <si>
    <t>招商引资</t>
  </si>
  <si>
    <t>20123</t>
  </si>
  <si>
    <t>民族事务</t>
  </si>
  <si>
    <t>2012399</t>
  </si>
  <si>
    <t>其他民族事务支出</t>
  </si>
  <si>
    <t>档案事务</t>
  </si>
  <si>
    <t>2012604</t>
  </si>
  <si>
    <t>档案馆</t>
  </si>
  <si>
    <t>20131</t>
  </si>
  <si>
    <t>党委办公厅（室）及相关机构事务</t>
  </si>
  <si>
    <t>2013102</t>
  </si>
  <si>
    <t>一般行政管理事务</t>
  </si>
  <si>
    <t>20132</t>
  </si>
  <si>
    <t>组织事务</t>
  </si>
  <si>
    <t>2013201</t>
  </si>
  <si>
    <t>2013299</t>
  </si>
  <si>
    <t>其他组织事务支出</t>
  </si>
  <si>
    <t>20133</t>
  </si>
  <si>
    <t>宣传事务</t>
  </si>
  <si>
    <t>2013399</t>
  </si>
  <si>
    <t>其他宣传事务支出</t>
  </si>
  <si>
    <t>20134</t>
  </si>
  <si>
    <t>统战事务</t>
  </si>
  <si>
    <t>20136</t>
  </si>
  <si>
    <t>其他共产党事务支出</t>
  </si>
  <si>
    <t>2013601</t>
  </si>
  <si>
    <t>20138</t>
  </si>
  <si>
    <t>市场监督管理事务</t>
  </si>
  <si>
    <t>2013815</t>
  </si>
  <si>
    <t>质量安全监管</t>
  </si>
  <si>
    <t>2013816</t>
  </si>
  <si>
    <t>食品安全监管</t>
  </si>
  <si>
    <t>2013899</t>
  </si>
  <si>
    <t>其他市场监督管理事务</t>
  </si>
  <si>
    <t>20199</t>
  </si>
  <si>
    <t>其他一般公共服务支出</t>
  </si>
  <si>
    <t>2019999</t>
  </si>
  <si>
    <t>203</t>
  </si>
  <si>
    <t>20306</t>
  </si>
  <si>
    <t>国防动员</t>
  </si>
  <si>
    <t>2030601</t>
  </si>
  <si>
    <t>兵役征集</t>
  </si>
  <si>
    <t>2030603</t>
  </si>
  <si>
    <t>人民防空</t>
  </si>
  <si>
    <t>2030699</t>
  </si>
  <si>
    <t>其他国防动员支出</t>
  </si>
  <si>
    <t>204</t>
  </si>
  <si>
    <t>20401</t>
  </si>
  <si>
    <t>武装警察部队</t>
  </si>
  <si>
    <t>2040199</t>
  </si>
  <si>
    <t>其他武装警察部队支出</t>
  </si>
  <si>
    <t>20402</t>
  </si>
  <si>
    <t>公安</t>
  </si>
  <si>
    <t>2040219</t>
  </si>
  <si>
    <t>信息化建设</t>
  </si>
  <si>
    <t>2040220</t>
  </si>
  <si>
    <t>执法办案</t>
  </si>
  <si>
    <t>2040299</t>
  </si>
  <si>
    <t>其他公安支出</t>
  </si>
  <si>
    <t>20404</t>
  </si>
  <si>
    <t>检察</t>
  </si>
  <si>
    <t>2040401</t>
  </si>
  <si>
    <t>20405</t>
  </si>
  <si>
    <t>法院</t>
  </si>
  <si>
    <t>2040501</t>
  </si>
  <si>
    <t>20406</t>
  </si>
  <si>
    <t>司法</t>
  </si>
  <si>
    <t>2040601</t>
  </si>
  <si>
    <t>2040604</t>
  </si>
  <si>
    <t>基层司法业务</t>
  </si>
  <si>
    <t>20499</t>
  </si>
  <si>
    <t>其他公共安全支出</t>
  </si>
  <si>
    <t>2049999</t>
  </si>
  <si>
    <t>205</t>
  </si>
  <si>
    <t>20501</t>
  </si>
  <si>
    <t>教育管理事务</t>
  </si>
  <si>
    <t>2050101</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</si>
  <si>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</si>
  <si>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</si>
  <si>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</si>
  <si>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</si>
  <si>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</si>
  <si>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</si>
  <si>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</si>
  <si>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</si>
  <si>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</si>
  <si>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</si>
  <si>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</si>
  <si>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</si>
  <si>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</si>
  <si>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</si>
  <si>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20509</t>
  </si>
  <si>
    <t>教育费附加安排的支出</t>
  </si>
  <si>
    <t>2050901</t>
  </si>
  <si>
    <t>农村中小学校舍建设</t>
  </si>
  <si>
    <t>206</t>
  </si>
  <si>
    <t>20601</t>
  </si>
  <si>
    <t>科学技术管理事务</t>
  </si>
  <si>
    <t>2060199</t>
  </si>
  <si>
    <t>其他科学技术管理事务支出</t>
  </si>
  <si>
    <t>20604</t>
  </si>
  <si>
    <t>技术研究与开发</t>
  </si>
  <si>
    <t>2060401</t>
  </si>
  <si>
    <t>机构运行</t>
  </si>
  <si>
    <t>2060404</t>
  </si>
  <si>
    <t>科技成果转化与扩散</t>
  </si>
  <si>
    <t>20608</t>
  </si>
  <si>
    <t>科技交流与合作</t>
  </si>
  <si>
    <t>2060899</t>
  </si>
  <si>
    <t>其他科技交流与合作支出</t>
  </si>
  <si>
    <t>207</t>
  </si>
  <si>
    <t>20701</t>
  </si>
  <si>
    <t>文化和旅游</t>
  </si>
  <si>
    <t>2070101</t>
  </si>
  <si>
    <t>2070114</t>
  </si>
  <si>
    <t>文化和旅游管理事务</t>
  </si>
  <si>
    <t>2070199</t>
  </si>
  <si>
    <t>其他文化和旅游支出</t>
  </si>
  <si>
    <t>20706</t>
  </si>
  <si>
    <t>新闻出版电影</t>
  </si>
  <si>
    <t>2070601</t>
  </si>
  <si>
    <t>20799</t>
  </si>
  <si>
    <t>其他文化旅游体育与传媒支出</t>
  </si>
  <si>
    <t>2079999</t>
  </si>
  <si>
    <t>208</t>
  </si>
  <si>
    <t>20801</t>
  </si>
  <si>
    <t>人力资源和社会保障管理事务</t>
  </si>
  <si>
    <t>2080104</t>
  </si>
  <si>
    <t>综合业务管理</t>
  </si>
  <si>
    <t>2080105</t>
  </si>
  <si>
    <t>劳动保障监察</t>
  </si>
  <si>
    <t>2080108</t>
  </si>
  <si>
    <t>2080199</t>
  </si>
  <si>
    <t>其他人力资源和社会保障管理事务支出</t>
  </si>
  <si>
    <t>20802</t>
  </si>
  <si>
    <t>民政管理事务</t>
  </si>
  <si>
    <t>2080201</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</si>
  <si>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</si>
  <si>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</si>
  <si>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</si>
  <si>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</si>
  <si>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</si>
  <si>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</si>
  <si>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</si>
  <si>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</si>
  <si>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</si>
  <si>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</si>
  <si>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</si>
  <si>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</si>
  <si>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</si>
  <si>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</si>
  <si>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</si>
  <si>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</si>
  <si>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</si>
  <si>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</si>
  <si>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</si>
  <si>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</si>
  <si>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2080899</t>
  </si>
  <si>
    <t>其他优抚支出</t>
  </si>
  <si>
    <t>20809</t>
  </si>
  <si>
    <t>退役安置</t>
  </si>
  <si>
    <t>2080901</t>
  </si>
  <si>
    <t>退役士兵安置</t>
  </si>
  <si>
    <t>2080905</t>
  </si>
  <si>
    <t>军队转业干部安置</t>
  </si>
  <si>
    <t>2080999</t>
  </si>
  <si>
    <t>其他退役安置支出</t>
  </si>
  <si>
    <t>20810</t>
  </si>
  <si>
    <t>社会福利</t>
  </si>
  <si>
    <t>2081002</t>
  </si>
  <si>
    <t>老年福利</t>
  </si>
  <si>
    <t>20819</t>
  </si>
  <si>
    <t>最低生活保障</t>
  </si>
  <si>
    <t>2081901</t>
  </si>
  <si>
    <t>城市最低生活保障金支出</t>
  </si>
  <si>
    <t>20821</t>
  </si>
  <si>
    <t>特困人员救助供养</t>
  </si>
  <si>
    <t>2082102</t>
  </si>
  <si>
    <t>农村特困人员救助供养支出</t>
  </si>
  <si>
    <t>20825</t>
  </si>
  <si>
    <t>其他生活救助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</si>
  <si>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</si>
  <si>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</si>
  <si>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</si>
  <si>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</si>
  <si>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</si>
  <si>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</si>
  <si>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</si>
  <si>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</si>
  <si>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210</t>
  </si>
  <si>
    <t>21001</t>
  </si>
  <si>
    <t>卫生健康管理事务</t>
  </si>
  <si>
    <t>2100101</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</si>
  <si>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</si>
  <si>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</si>
  <si>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</si>
  <si>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</si>
  <si>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</si>
  <si>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</si>
  <si>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</si>
  <si>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</si>
  <si>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</si>
  <si>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</si>
  <si>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</si>
  <si>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</si>
  <si>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</si>
  <si>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</si>
  <si>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</si>
  <si>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</si>
  <si>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</si>
  <si>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</si>
  <si>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</si>
  <si>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</si>
  <si>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</si>
  <si>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</si>
  <si>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</si>
  <si>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</si>
  <si>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</si>
  <si>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</si>
  <si>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21012</t>
  </si>
  <si>
    <t>财政对基本医疗保险基金的补助</t>
  </si>
  <si>
    <t>2101202</t>
  </si>
  <si>
    <t>财政对城乡居民基本医疗保险基金的补助</t>
  </si>
  <si>
    <t>21013</t>
  </si>
  <si>
    <t>医疗救助</t>
  </si>
  <si>
    <t>2101301</t>
  </si>
  <si>
    <t>城乡医疗救助</t>
  </si>
  <si>
    <t>211</t>
  </si>
  <si>
    <t>21101</t>
  </si>
  <si>
    <t>环境保护管理事务</t>
  </si>
  <si>
    <t>2110101</t>
  </si>
  <si>
    <t>21103</t>
  </si>
  <si>
    <t>污染防治</t>
  </si>
  <si>
    <t>2110301</t>
  </si>
  <si>
    <t>大气</t>
  </si>
  <si>
    <t>2110302</t>
  </si>
  <si>
    <t>水体</t>
  </si>
  <si>
    <t>2110303</t>
  </si>
  <si>
    <t>噪声</t>
  </si>
  <si>
    <t>2110399</t>
  </si>
  <si>
    <t>其他污染防治支出</t>
  </si>
  <si>
    <t>21110</t>
  </si>
  <si>
    <t>能源节约利用</t>
  </si>
  <si>
    <t>2111001</t>
  </si>
  <si>
    <t>212</t>
  </si>
  <si>
    <t>21201</t>
  </si>
  <si>
    <t>城乡社区管理事务</t>
  </si>
  <si>
    <t>2120101</t>
  </si>
  <si>
    <t>2120104</t>
  </si>
  <si>
    <t>城管执法</t>
  </si>
  <si>
    <t>2120106</t>
  </si>
  <si>
    <t>工程建设管理</t>
  </si>
  <si>
    <t>2120109</t>
  </si>
  <si>
    <t>住宅建设与房地产市场监管</t>
  </si>
  <si>
    <t>2120199</t>
  </si>
  <si>
    <t>其他城乡社区管理事务支出</t>
  </si>
  <si>
    <t>21202</t>
  </si>
  <si>
    <t>城乡社区规划与管理</t>
  </si>
  <si>
    <t>2120201</t>
  </si>
  <si>
    <t>21205</t>
  </si>
  <si>
    <t>城乡社区环境卫生</t>
  </si>
  <si>
    <t>2120501</t>
  </si>
  <si>
    <t>213</t>
  </si>
  <si>
    <t>21301</t>
  </si>
  <si>
    <t>农业农村</t>
  </si>
  <si>
    <t>2130108</t>
  </si>
  <si>
    <t>病虫害控制</t>
  </si>
  <si>
    <t>2130109</t>
  </si>
  <si>
    <t>农产品质量安全</t>
  </si>
  <si>
    <t>2130126</t>
  </si>
  <si>
    <t>农村社会事业</t>
  </si>
  <si>
    <t>2130199</t>
  </si>
  <si>
    <t>其他农业农村支出</t>
  </si>
  <si>
    <t>21302</t>
  </si>
  <si>
    <t>林业和草原</t>
  </si>
  <si>
    <t>2130201</t>
  </si>
  <si>
    <t>2130202</t>
  </si>
  <si>
    <t>2130204</t>
  </si>
  <si>
    <t>事业机构</t>
  </si>
  <si>
    <t>2130205</t>
  </si>
  <si>
    <t>森林资源培育</t>
  </si>
  <si>
    <t>2130207</t>
  </si>
  <si>
    <t>森林资源管理</t>
  </si>
  <si>
    <t>2130299</t>
  </si>
  <si>
    <t>其他林业和草原支出</t>
  </si>
  <si>
    <t>21303</t>
  </si>
  <si>
    <t>水利</t>
  </si>
  <si>
    <t>2130304</t>
  </si>
  <si>
    <t>水利行业业务管理</t>
  </si>
  <si>
    <t>2130314</t>
  </si>
  <si>
    <t>防汛</t>
  </si>
  <si>
    <t>21307</t>
  </si>
  <si>
    <t>农村综合改革</t>
  </si>
  <si>
    <t>2130705</t>
  </si>
  <si>
    <t>对村民委员会和村党支部的补助</t>
  </si>
  <si>
    <t>21308</t>
  </si>
  <si>
    <t>普惠金融发展支出</t>
  </si>
  <si>
    <t>农业保险保费补贴</t>
  </si>
  <si>
    <t>2130804</t>
  </si>
  <si>
    <t>创业担保贷款贴息</t>
  </si>
  <si>
    <t>21399</t>
  </si>
  <si>
    <t>其他农林水支出</t>
  </si>
  <si>
    <t>2139999</t>
  </si>
  <si>
    <t>214</t>
  </si>
  <si>
    <t>21401</t>
  </si>
  <si>
    <t>公路水路运输</t>
  </si>
  <si>
    <t>2140101</t>
  </si>
  <si>
    <t>21499</t>
  </si>
  <si>
    <t>其他交通运输支出</t>
  </si>
  <si>
    <t>2149901</t>
  </si>
  <si>
    <t>公共交通运营补助</t>
  </si>
  <si>
    <t>215</t>
  </si>
  <si>
    <t>21507</t>
  </si>
  <si>
    <t>国有资产监管</t>
  </si>
  <si>
    <t>2150701</t>
  </si>
  <si>
    <t>217</t>
  </si>
  <si>
    <t>21701</t>
  </si>
  <si>
    <t>金融部门行政支出</t>
  </si>
  <si>
    <t>2170101</t>
  </si>
  <si>
    <t>21703</t>
  </si>
  <si>
    <t>金融发展支出</t>
  </si>
  <si>
    <t>2170399</t>
  </si>
  <si>
    <t>其他金融发展支出</t>
  </si>
  <si>
    <t>220</t>
  </si>
  <si>
    <t>22001</t>
  </si>
  <si>
    <t>自然资源事务</t>
  </si>
  <si>
    <t>2200101</t>
  </si>
  <si>
    <t>2200109</t>
  </si>
  <si>
    <t>自然资源调查与确权登记</t>
  </si>
  <si>
    <t>2200120</t>
  </si>
  <si>
    <t>海域与海岛管理</t>
  </si>
  <si>
    <t>2200150</t>
  </si>
  <si>
    <t>221</t>
  </si>
  <si>
    <t>22102</t>
  </si>
  <si>
    <t>住房改革支出</t>
  </si>
  <si>
    <t>2210201</t>
  </si>
  <si>
    <t>住房公积金</t>
  </si>
  <si>
    <t>224</t>
  </si>
  <si>
    <t>22401</t>
  </si>
  <si>
    <t>应急管理事务</t>
  </si>
  <si>
    <t>2240106</t>
  </si>
  <si>
    <t>安全监管</t>
  </si>
  <si>
    <t>22402</t>
  </si>
  <si>
    <t>消防事务</t>
  </si>
  <si>
    <t>2240204</t>
  </si>
  <si>
    <t>消防应急救援</t>
  </si>
  <si>
    <t>2240299</t>
  </si>
  <si>
    <t>其他消防事务支出</t>
  </si>
  <si>
    <t>22407</t>
  </si>
  <si>
    <t>自然灾害救灾及恢复重建支出</t>
  </si>
  <si>
    <t>2240799</t>
  </si>
  <si>
    <t>其他自然灾害救灾及恢复重建支出</t>
  </si>
  <si>
    <t>227</t>
  </si>
  <si>
    <t>229</t>
  </si>
  <si>
    <t>22902</t>
  </si>
  <si>
    <t>年初预留</t>
  </si>
  <si>
    <t>231</t>
  </si>
  <si>
    <t>23103</t>
  </si>
  <si>
    <t>地方政府一般债务还本支出</t>
  </si>
  <si>
    <t>2310301</t>
  </si>
  <si>
    <t>地方政府一般债券还本支出</t>
  </si>
  <si>
    <t>23203</t>
  </si>
  <si>
    <t>地方政府一般债务付息支出</t>
  </si>
  <si>
    <t>地方政府一般债券付息支出</t>
  </si>
  <si>
    <t>233</t>
  </si>
  <si>
    <t>23303</t>
  </si>
  <si>
    <t>地方政府一般债务发行费用支出</t>
  </si>
  <si>
    <r>
      <rPr>
        <sz val="11"/>
        <rFont val="黑体"/>
        <charset val="134"/>
      </rPr>
      <t>附表</t>
    </r>
    <r>
      <rPr>
        <sz val="11"/>
        <rFont val="Times New Roman"/>
        <charset val="134"/>
      </rPr>
      <t>1-4</t>
    </r>
  </si>
  <si>
    <t>一般公共预算本级基本支出表</t>
  </si>
  <si>
    <t>501</t>
  </si>
  <si>
    <t>机关工资福利支出</t>
  </si>
  <si>
    <t>50101</t>
  </si>
  <si>
    <t>工资奖金津补贴</t>
  </si>
  <si>
    <t>50102</t>
  </si>
  <si>
    <t>社会保障缴费</t>
  </si>
  <si>
    <t>50103</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</si>
  <si>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</si>
  <si>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</si>
  <si>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</si>
  <si>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</si>
  <si>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</si>
  <si>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</si>
  <si>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</si>
  <si>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</si>
  <si>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</si>
  <si>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</si>
  <si>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</si>
  <si>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</si>
  <si>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</si>
  <si>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</si>
  <si>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</si>
  <si>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</si>
  <si>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50207</t>
  </si>
  <si>
    <t>因公出国（境）费用</t>
  </si>
  <si>
    <t>50208</t>
  </si>
  <si>
    <t>公务用车运行维护费</t>
  </si>
  <si>
    <t>50209</t>
  </si>
  <si>
    <t>维修(护)费</t>
  </si>
  <si>
    <t>50299</t>
  </si>
  <si>
    <t>其他商品和服务支出</t>
  </si>
  <si>
    <t>503</t>
  </si>
  <si>
    <t>机关资本性支出（一）</t>
  </si>
  <si>
    <t>50301</t>
  </si>
  <si>
    <t>房屋建筑物购建</t>
  </si>
  <si>
    <t>50302</t>
  </si>
  <si>
    <t>基础设施建设</t>
  </si>
  <si>
    <t>50303</t>
  </si>
  <si>
    <t>公务用车购置</t>
  </si>
  <si>
    <t>50305</t>
  </si>
  <si>
    <t>土地征迁补偿和安置支出</t>
  </si>
  <si>
    <t>50306</t>
  </si>
  <si>
    <t>设备购置</t>
  </si>
  <si>
    <t>50307</t>
  </si>
  <si>
    <t>大型修缮</t>
  </si>
  <si>
    <t>50399</t>
  </si>
  <si>
    <t>其他资本性支出</t>
  </si>
  <si>
    <t>505</t>
  </si>
  <si>
    <t>对事业单位经常性补助</t>
  </si>
  <si>
    <t>50501</t>
  </si>
  <si>
    <t>工资福利支出</t>
  </si>
  <si>
    <t>50502</t>
  </si>
  <si>
    <t>商品和服务支出</t>
  </si>
  <si>
    <t>50599</t>
  </si>
  <si>
    <t>其他对事业单位补助</t>
  </si>
  <si>
    <t>506</t>
  </si>
  <si>
    <t>对事业单位资本性补助</t>
  </si>
  <si>
    <t>50601</t>
  </si>
  <si>
    <t>资本性支出（一）</t>
  </si>
  <si>
    <t>50602</t>
  </si>
  <si>
    <t>资本性支出（二）</t>
  </si>
  <si>
    <t>507</t>
  </si>
  <si>
    <t>对企业补助</t>
  </si>
  <si>
    <t>50701</t>
  </si>
  <si>
    <t>费用补贴</t>
  </si>
  <si>
    <t>50702</t>
  </si>
  <si>
    <t>利息补贴</t>
  </si>
  <si>
    <t>50799</t>
  </si>
  <si>
    <t>其他对企业补助</t>
  </si>
  <si>
    <t>508</t>
  </si>
  <si>
    <t>对企业资本性补助</t>
  </si>
  <si>
    <t>50801</t>
  </si>
  <si>
    <t>对企业资本性支出（一）</t>
  </si>
  <si>
    <t>50802</t>
  </si>
  <si>
    <t>对企业资本性支出（二）</t>
  </si>
  <si>
    <t>对个人和家庭的补助</t>
  </si>
  <si>
    <t>社会福利和救助</t>
  </si>
  <si>
    <t>助学金</t>
  </si>
  <si>
    <t>个人农业生产补贴</t>
  </si>
  <si>
    <t>离退休费</t>
  </si>
  <si>
    <t>其他对个人和家庭补助</t>
  </si>
  <si>
    <t>510</t>
  </si>
  <si>
    <t>对社会保障基金补助</t>
  </si>
  <si>
    <t>51002</t>
  </si>
  <si>
    <t>对社会保险基金补助</t>
  </si>
  <si>
    <t>51003</t>
  </si>
  <si>
    <t>补充全国社会保障基金</t>
  </si>
  <si>
    <t>511</t>
  </si>
  <si>
    <t>债务利息及费用支出</t>
  </si>
  <si>
    <t>51101</t>
  </si>
  <si>
    <t>国内债务付息</t>
  </si>
  <si>
    <t>51102</t>
  </si>
  <si>
    <t>国外债务付息</t>
  </si>
  <si>
    <t>51103</t>
  </si>
  <si>
    <t>国内债务发行费用</t>
  </si>
  <si>
    <t>51104</t>
  </si>
  <si>
    <t>国外债务发行费用</t>
  </si>
  <si>
    <t>512</t>
  </si>
  <si>
    <t>51201</t>
  </si>
  <si>
    <t>国内债务还本</t>
  </si>
  <si>
    <t>51202</t>
  </si>
  <si>
    <t>国外债务还本</t>
  </si>
  <si>
    <t>513</t>
  </si>
  <si>
    <t>转移性支出</t>
  </si>
  <si>
    <t>51301</t>
  </si>
  <si>
    <t>上下级政府间转移性支出</t>
  </si>
  <si>
    <t>51302</t>
  </si>
  <si>
    <t>援助其他地区支出</t>
  </si>
  <si>
    <t>51303</t>
  </si>
  <si>
    <t>债务转贷</t>
  </si>
  <si>
    <t>51304</t>
  </si>
  <si>
    <t>调出资金</t>
  </si>
  <si>
    <t>514</t>
  </si>
  <si>
    <t>预备费及预留</t>
  </si>
  <si>
    <t>51401</t>
  </si>
  <si>
    <t>51402</t>
  </si>
  <si>
    <t>预留</t>
  </si>
  <si>
    <t>599</t>
  </si>
  <si>
    <t>59906</t>
  </si>
  <si>
    <t>赠与</t>
  </si>
  <si>
    <t>59907</t>
  </si>
  <si>
    <t>国家赔偿费用支出</t>
  </si>
  <si>
    <t>59908</t>
  </si>
  <si>
    <t>对民间非营利组织和群众性自治组织补贴</t>
  </si>
  <si>
    <t>59999</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</si>
  <si>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</si>
  <si>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</si>
  <si>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</si>
  <si>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</si>
  <si>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</si>
  <si>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</si>
  <si>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</si>
  <si>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</si>
  <si>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</si>
  <si>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</si>
  <si>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b/>
        <sz val="11"/>
        <rFont val="方正仿宋_GBK"/>
        <charset val="134"/>
      </rPr>
      <t>合计</t>
    </r>
  </si>
  <si>
    <t>注：未安排对下转移支付预算，空表列示。</t>
  </si>
  <si>
    <r>
      <rPr>
        <sz val="9"/>
        <rFont val="Times New Roman"/>
        <charset val="134"/>
      </rPr>
      <t xml:space="preserve"> </t>
    </r>
    <r>
      <rPr>
        <sz val="9"/>
        <rFont val="宋体"/>
        <charset val="134"/>
      </rPr>
      <t>地方政府一般债务付息支出款合计</t>
    </r>
  </si>
  <si>
    <r>
      <rPr>
        <sz val="11"/>
        <rFont val="黑体"/>
        <charset val="134"/>
      </rPr>
      <t>附表</t>
    </r>
    <r>
      <rPr>
        <sz val="11"/>
        <rFont val="Times New Roman"/>
        <charset val="134"/>
      </rPr>
      <t>1-6</t>
    </r>
  </si>
  <si>
    <t>一般公共预算专项转移支付分项目安排情况表</t>
  </si>
  <si>
    <t>项目名称</t>
  </si>
  <si>
    <t>预算数</t>
  </si>
  <si>
    <r>
      <rPr>
        <sz val="11"/>
        <rFont val="黑体"/>
        <charset val="134"/>
      </rPr>
      <t>附表</t>
    </r>
    <r>
      <rPr>
        <sz val="11"/>
        <rFont val="Times New Roman"/>
        <charset val="134"/>
      </rPr>
      <t>1-7</t>
    </r>
  </si>
  <si>
    <t>政府性基金预算收入表</t>
  </si>
  <si>
    <t>一、本级收入小计</t>
  </si>
  <si>
    <t xml:space="preserve"> （一）新型墙体材料专项基金收入</t>
  </si>
  <si>
    <t xml:space="preserve"> （二）国有土地收益基金收入</t>
  </si>
  <si>
    <t xml:space="preserve"> （三）农业土地开发资金收入</t>
  </si>
  <si>
    <t xml:space="preserve"> （四）国有土地使用权出让收入</t>
  </si>
  <si>
    <t xml:space="preserve"> （五）城市基础设施配套费收入</t>
  </si>
  <si>
    <t>二、转移性收入</t>
  </si>
  <si>
    <t xml:space="preserve"> （一）政府性基金转移支付收入</t>
  </si>
  <si>
    <t xml:space="preserve"> （二）调入资金</t>
  </si>
  <si>
    <t>三、债务转贷收入</t>
  </si>
  <si>
    <r>
      <rPr>
        <sz val="11"/>
        <rFont val="黑体"/>
        <charset val="134"/>
      </rPr>
      <t>附表</t>
    </r>
    <r>
      <rPr>
        <sz val="11"/>
        <rFont val="Times New Roman"/>
        <charset val="134"/>
      </rPr>
      <t>1-8</t>
    </r>
  </si>
  <si>
    <t>政府性基金预算支出表</t>
  </si>
  <si>
    <t>一、本级支出</t>
  </si>
  <si>
    <t>一、国有土地使用权出让收入安排的支出</t>
  </si>
  <si>
    <t>二、城市基础设施配套费安排的支出</t>
  </si>
  <si>
    <t>三、债务付息支出</t>
  </si>
  <si>
    <t>四、债务发行费用支出</t>
  </si>
  <si>
    <t xml:space="preserve"> 五、社会保障和就业支出（专项转移支付）</t>
  </si>
  <si>
    <t>六、其他支出（专项转移支付）</t>
  </si>
  <si>
    <t>二、债务还本支出</t>
  </si>
  <si>
    <t>三、转移性支出</t>
  </si>
  <si>
    <t xml:space="preserve"> （一）政府性基金上解支出</t>
  </si>
  <si>
    <t xml:space="preserve"> （二）调出资金</t>
  </si>
  <si>
    <r>
      <rPr>
        <sz val="11"/>
        <rFont val="黑体"/>
        <charset val="134"/>
      </rPr>
      <t>附表</t>
    </r>
    <r>
      <rPr>
        <sz val="11"/>
        <rFont val="Times New Roman"/>
        <charset val="134"/>
      </rPr>
      <t>1-9</t>
    </r>
  </si>
  <si>
    <t>政府性基金预算本级支出表</t>
  </si>
  <si>
    <t>科目编码</t>
  </si>
  <si>
    <t>科目名称</t>
  </si>
  <si>
    <t>科目（单位）名称</t>
  </si>
  <si>
    <t>国有土地使用权出让收入安排的支出</t>
  </si>
  <si>
    <t>征地和拆迁补偿支出</t>
  </si>
  <si>
    <t>土地开发支出</t>
  </si>
  <si>
    <t>城市建设支出</t>
  </si>
  <si>
    <t>农村基础设施建设支出</t>
  </si>
  <si>
    <t>补助被征地农民支出</t>
  </si>
  <si>
    <t>土地出让业务支出</t>
  </si>
  <si>
    <t>棚户区改造支出</t>
  </si>
  <si>
    <t>农业生产发展支出</t>
  </si>
  <si>
    <t>农村社会事业支出</t>
  </si>
  <si>
    <t>农业农村生态环境支出</t>
  </si>
  <si>
    <t>城市基础设施配套费安排的支出</t>
  </si>
  <si>
    <t>城市公共设施</t>
  </si>
  <si>
    <t>城市环境卫生</t>
  </si>
  <si>
    <t>其他城市基础设施配套费安排的支出</t>
  </si>
  <si>
    <t>地方政府专项债务还本支出</t>
  </si>
  <si>
    <t>国有土地使用权出让金债务还本支出</t>
  </si>
  <si>
    <t>地方政府专项债务付息支出</t>
  </si>
  <si>
    <t>国有土地使用权出让金债务付息支出</t>
  </si>
  <si>
    <t>土地储备专项债券付息支出</t>
  </si>
  <si>
    <t>棚户区改造专项债券付息支出</t>
  </si>
  <si>
    <t>其他地方自行试点项目收益专项债券付息支出</t>
  </si>
  <si>
    <t>地方政府专项债务发行费用支出</t>
  </si>
  <si>
    <t>国有土地使用权出让金债务发行费用支出</t>
  </si>
  <si>
    <t>土地储备专项债券发行费用支出</t>
  </si>
  <si>
    <t>棚户区改造专项债券发行费用支出</t>
  </si>
  <si>
    <t>其他地方自行试点项目收益专项债券发行费用支出</t>
  </si>
  <si>
    <r>
      <rPr>
        <sz val="11"/>
        <rFont val="黑体"/>
        <charset val="134"/>
      </rPr>
      <t>附表</t>
    </r>
    <r>
      <rPr>
        <sz val="11"/>
        <rFont val="Times New Roman"/>
        <charset val="134"/>
      </rPr>
      <t>1-10</t>
    </r>
  </si>
  <si>
    <t>政府性基金预算专项转移支付分地区安排情况表</t>
  </si>
  <si>
    <r>
      <rPr>
        <sz val="11"/>
        <rFont val="黑体"/>
        <charset val="134"/>
      </rPr>
      <t>附表</t>
    </r>
    <r>
      <rPr>
        <sz val="11"/>
        <rFont val="Times New Roman"/>
        <charset val="134"/>
      </rPr>
      <t>1-11</t>
    </r>
  </si>
  <si>
    <t>政府性基金预算专项转移支付分项目安排情况表</t>
  </si>
  <si>
    <t>注：年未安排对下转移支付预算，空表列示。</t>
  </si>
  <si>
    <r>
      <rPr>
        <sz val="11"/>
        <rFont val="黑体"/>
        <charset val="134"/>
      </rPr>
      <t>附表</t>
    </r>
    <r>
      <rPr>
        <sz val="11"/>
        <rFont val="Times New Roman"/>
        <charset val="134"/>
      </rPr>
      <t>1-12</t>
    </r>
  </si>
  <si>
    <t>国有资本经营预算收入表</t>
  </si>
  <si>
    <t>秦皇岛北戴河新区</t>
  </si>
  <si>
    <t>0.00</t>
  </si>
  <si>
    <t>说明：由于新区目前没有国有资本经营收入，暂不涉及国有资本经营预算</t>
  </si>
  <si>
    <r>
      <rPr>
        <sz val="11"/>
        <rFont val="黑体"/>
        <charset val="134"/>
      </rPr>
      <t>附表</t>
    </r>
    <r>
      <rPr>
        <sz val="11"/>
        <rFont val="Times New Roman"/>
        <charset val="134"/>
      </rPr>
      <t>1-13</t>
    </r>
  </si>
  <si>
    <t>国有资本经营预算支出表</t>
  </si>
  <si>
    <t>二、对下转移支付</t>
  </si>
  <si>
    <r>
      <rPr>
        <sz val="11"/>
        <rFont val="黑体"/>
        <charset val="134"/>
      </rPr>
      <t>附表</t>
    </r>
    <r>
      <rPr>
        <sz val="11"/>
        <rFont val="Times New Roman"/>
        <charset val="134"/>
      </rPr>
      <t>1-14</t>
    </r>
  </si>
  <si>
    <t>国有资本经营预算本级支出表</t>
  </si>
  <si>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</si>
  <si>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</si>
  <si>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</si>
  <si>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</si>
  <si>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</si>
  <si>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r>
      <rPr>
        <sz val="9"/>
        <rFont val="方正仿宋_GBK"/>
        <charset val="134"/>
      </rPr>
      <t>一般公共服务支出类合计</t>
    </r>
  </si>
  <si>
    <r>
      <rPr>
        <sz val="11"/>
        <rFont val="黑体"/>
        <charset val="134"/>
      </rPr>
      <t>附表</t>
    </r>
    <r>
      <rPr>
        <sz val="11"/>
        <rFont val="Times New Roman"/>
        <charset val="134"/>
      </rPr>
      <t>1-15</t>
    </r>
  </si>
  <si>
    <t>国有资本经营预算专项转移支付分地区安排情况表</t>
  </si>
  <si>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</si>
  <si>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</si>
  <si>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</si>
  <si>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</si>
  <si>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t>社会保险基金收入</t>
  </si>
  <si>
    <t xml:space="preserve"> 10210</t>
  </si>
  <si>
    <t xml:space="preserve">  城乡居民基本养老保险基金收入</t>
  </si>
  <si>
    <t xml:space="preserve">  1021001</t>
  </si>
  <si>
    <t xml:space="preserve">    城乡居民基本养老保险基金缴费收入</t>
  </si>
  <si>
    <t xml:space="preserve">  1021002</t>
  </si>
  <si>
    <t xml:space="preserve">    城乡居民基本养老保险基金财政补贴收入</t>
  </si>
  <si>
    <t xml:space="preserve">  1021003</t>
  </si>
  <si>
    <t xml:space="preserve">    城乡居民基本养老保险基金利息收入</t>
  </si>
  <si>
    <t xml:space="preserve">  1021004</t>
  </si>
  <si>
    <t xml:space="preserve">    城乡居民基本养老保险基金委托投资收益</t>
  </si>
  <si>
    <t xml:space="preserve">  1021005</t>
  </si>
  <si>
    <t xml:space="preserve">    城乡居民基本养老保险基金集体补助收入</t>
  </si>
  <si>
    <t xml:space="preserve">  1021099</t>
  </si>
  <si>
    <t xml:space="preserve">    其他城乡居民基本养老保险基金收入</t>
  </si>
  <si>
    <t xml:space="preserve"> 10211</t>
  </si>
  <si>
    <t xml:space="preserve">  机关事业单位基本养老保险基金收入</t>
  </si>
  <si>
    <t xml:space="preserve">  1021101</t>
  </si>
  <si>
    <t xml:space="preserve">    机关事业单位基本养老保险费收入</t>
  </si>
  <si>
    <t xml:space="preserve">  1021102</t>
  </si>
  <si>
    <t xml:space="preserve">    机关事业单位基本养老保险基金财政补助收入</t>
  </si>
  <si>
    <t xml:space="preserve">  1021103</t>
  </si>
  <si>
    <t xml:space="preserve">    机关事业单位基本养老保险基金利息收入</t>
  </si>
  <si>
    <t xml:space="preserve">  1021104</t>
  </si>
  <si>
    <t xml:space="preserve">    机关事业单位基本养老保险基金委托投资收益</t>
  </si>
  <si>
    <t xml:space="preserve">  1021199</t>
  </si>
  <si>
    <t xml:space="preserve">    其他机关事业单位基本养老保险基金收入</t>
  </si>
  <si>
    <t>110</t>
  </si>
  <si>
    <t>转移性收入</t>
  </si>
  <si>
    <t xml:space="preserve"> 11008</t>
  </si>
  <si>
    <t xml:space="preserve">  上年结余收入</t>
  </si>
  <si>
    <t xml:space="preserve">  1100803</t>
  </si>
  <si>
    <t xml:space="preserve">    社会保险基金预算上年结余收入</t>
  </si>
  <si>
    <r>
      <rPr>
        <sz val="11"/>
        <rFont val="黑体"/>
        <charset val="134"/>
      </rPr>
      <t>附表</t>
    </r>
    <r>
      <rPr>
        <sz val="11"/>
        <rFont val="Times New Roman"/>
        <charset val="134"/>
      </rPr>
      <t>1-18</t>
    </r>
  </si>
  <si>
    <t>社会保险基金预算支出表</t>
  </si>
  <si>
    <t>社会保险基金支出</t>
  </si>
  <si>
    <t xml:space="preserve"> 20910</t>
  </si>
  <si>
    <t xml:space="preserve">  城乡居民基本养老保险基金支出</t>
  </si>
  <si>
    <t xml:space="preserve">  2091001</t>
  </si>
  <si>
    <t xml:space="preserve">    基础养老金支出</t>
  </si>
  <si>
    <t xml:space="preserve">  2091002</t>
  </si>
  <si>
    <t xml:space="preserve">    个人账户养老金支出</t>
  </si>
  <si>
    <t xml:space="preserve">  2091003</t>
  </si>
  <si>
    <t xml:space="preserve">    丧葬抚恤补助支出</t>
  </si>
  <si>
    <r>
      <rPr>
        <b/>
        <sz val="11"/>
        <rFont val="Times New Roman"/>
        <charset val="134"/>
      </rPr>
      <t xml:space="preserve">  </t>
    </r>
    <r>
      <rPr>
        <b/>
        <sz val="11"/>
        <rFont val="方正仿宋_GBK"/>
        <charset val="134"/>
      </rPr>
      <t>行政运行项合计</t>
    </r>
  </si>
  <si>
    <t xml:space="preserve">  2091099</t>
  </si>
  <si>
    <t xml:space="preserve">    其他城乡居民基本养老保险基金支出</t>
  </si>
  <si>
    <t xml:space="preserve"> 20911</t>
  </si>
  <si>
    <t xml:space="preserve">  机关事业单位基本养老保险基金支出</t>
  </si>
  <si>
    <t xml:space="preserve">  2091101</t>
  </si>
  <si>
    <t xml:space="preserve">    基本养老金支出</t>
  </si>
  <si>
    <t xml:space="preserve">  2091102</t>
  </si>
  <si>
    <t xml:space="preserve">  2091199</t>
  </si>
  <si>
    <t xml:space="preserve">    其他机关事业单位基本养老保险基金支出</t>
  </si>
  <si>
    <t>230</t>
  </si>
  <si>
    <t xml:space="preserve"> 23009</t>
  </si>
  <si>
    <t xml:space="preserve">  年终结余</t>
  </si>
  <si>
    <t xml:space="preserve">  2030903</t>
  </si>
  <si>
    <t xml:space="preserve">    社会保险基金预算年终结余</t>
  </si>
  <si>
    <r>
      <rPr>
        <sz val="11"/>
        <rFont val="黑体"/>
        <charset val="134"/>
      </rPr>
      <t>附表2</t>
    </r>
    <r>
      <rPr>
        <sz val="11"/>
        <rFont val="Times New Roman"/>
        <charset val="134"/>
      </rPr>
      <t>-1</t>
    </r>
  </si>
  <si>
    <t>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</si>
  <si>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</si>
  <si>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</si>
  <si>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</si>
  <si>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</si>
  <si>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</si>
  <si>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</si>
  <si>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</si>
  <si>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</si>
  <si>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</si>
  <si>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</si>
  <si>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</si>
  <si>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</si>
  <si>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</si>
  <si>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北戴河新区</t>
  </si>
  <si>
    <t>注：1.本表反映上一年度本地区、本级及分地区地方政府债务限额及余额预计执行数。</t>
  </si>
  <si>
    <t>2.本表由县级以上地方各级财政部门在同级人民代表大会批准预算后二十日内公开。</t>
  </si>
  <si>
    <t>附表2-2</t>
  </si>
  <si>
    <t>2021年地方政府一般债务余额情况表</t>
  </si>
  <si>
    <t>项    目</t>
  </si>
  <si>
    <t>执行数</t>
  </si>
  <si>
    <t>一、2020年末地方政府一般债务余额实际数</t>
  </si>
  <si>
    <t>二、2021年末地方政府一般债务余额限额</t>
  </si>
  <si>
    <t>三、2021年地方政府一般债务发行额</t>
  </si>
  <si>
    <r>
      <rPr>
        <sz val="11"/>
        <color theme="1"/>
        <rFont val="宋体"/>
        <charset val="134"/>
      </rPr>
      <t> </t>
    </r>
    <r>
      <rPr>
        <sz val="11"/>
        <color theme="1"/>
        <rFont val="宋体"/>
        <charset val="134"/>
      </rPr>
      <t xml:space="preserve">                                                                                                                                                                                                                                                                                                                                                                                                                                                                                                                                                                                                                                                                                                                                                                                                                                </t>
    </r>
  </si>
  <si>
    <t xml:space="preserve">    中央转贷地方的国际金融组织和外国政府贷款</t>
  </si>
  <si>
    <t xml:space="preserve">  </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</si>
  <si>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</si>
  <si>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</si>
  <si>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</si>
  <si>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</si>
  <si>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</si>
  <si>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附表2-3</t>
  </si>
  <si>
    <t>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</si>
  <si>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</si>
  <si>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</si>
  <si>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</si>
  <si>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</si>
  <si>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</si>
  <si>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</si>
  <si>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</si>
  <si>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附表2-4</t>
  </si>
  <si>
    <t>秦皇岛北戴河新区地方政府债券发行及还本付息情况表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</si>
  <si>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</si>
  <si>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</si>
  <si>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</si>
  <si>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</si>
  <si>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</si>
  <si>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</si>
  <si>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</si>
  <si>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</si>
  <si>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</si>
  <si>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</si>
  <si>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</si>
  <si>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</si>
  <si>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</si>
  <si>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三、2020年付息预计执行数</t>
  </si>
  <si>
    <t>I=J+K</t>
  </si>
  <si>
    <t>J</t>
  </si>
  <si>
    <t>K</t>
  </si>
  <si>
    <t>四、2021年还本预算数</t>
  </si>
  <si>
    <t>L=M+O</t>
  </si>
  <si>
    <t>M</t>
  </si>
  <si>
    <t xml:space="preserve">   其中：再融资</t>
  </si>
  <si>
    <t xml:space="preserve">      财政预算安排</t>
  </si>
  <si>
    <t>N</t>
  </si>
  <si>
    <t>O</t>
  </si>
  <si>
    <t>P</t>
  </si>
  <si>
    <t>五、2021年付息预算数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</si>
  <si>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</si>
  <si>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</si>
  <si>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</si>
  <si>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</si>
  <si>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</si>
  <si>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 xml:space="preserve"> </t>
  </si>
  <si>
    <t>附表2-5</t>
  </si>
  <si>
    <t>2021年地方政府债务限额提前下达情况表</t>
  </si>
  <si>
    <t>下级</t>
  </si>
  <si>
    <t>一：2021年地方政府债务限额</t>
  </si>
  <si>
    <t>其中： 一般债务限额</t>
  </si>
  <si>
    <t xml:space="preserve">    专项债务限额</t>
  </si>
  <si>
    <t>二：提前下达的2022年地方政府债务新增限额</t>
  </si>
  <si>
    <t>注：本表反映本地区及本级年初预算中列示的地方政府债务限额情况，由县级以上地方各级财政部门在同级人大常委会批准年度预算后二十日内公开。</t>
  </si>
  <si>
    <t>附表2-6</t>
  </si>
  <si>
    <t>2021年使用新增地方政府债务资金安排表</t>
  </si>
  <si>
    <t>序号</t>
  </si>
  <si>
    <t>项目主管部门</t>
  </si>
  <si>
    <t>债券性质</t>
  </si>
  <si>
    <t>债券规模</t>
  </si>
  <si>
    <t>北戴河新区圈里村棚户区改造项目</t>
  </si>
  <si>
    <t>规划建设局</t>
  </si>
  <si>
    <t>棚改专项</t>
  </si>
  <si>
    <t>南戴河村棚户区改造返迁安置房项目（二期工程洋河大街南侧地块）</t>
  </si>
  <si>
    <t>秦皇岛市北戴河新区2018年棚户区改造项目-大蒲河棚户区改造项目工程</t>
  </si>
  <si>
    <t>北戴河生命健康产业创新示范区-游艇产业园区基础设施配套建设项目</t>
  </si>
  <si>
    <t>其他自求平衡</t>
  </si>
  <si>
    <t>北京医院北戴河心脑血管病医院</t>
  </si>
  <si>
    <t>社会发展局</t>
  </si>
  <si>
    <t>北戴河新区赤洋口片区棚户区改造返迁安置房项目（一期）</t>
  </si>
  <si>
    <t>北戴河生命健康产业创新示范区-产业港园区基础设施配套建设项目</t>
  </si>
  <si>
    <t>北戴河生命健康产业创新示范区-文化旅游产业园基础设施配套建设项目</t>
  </si>
  <si>
    <t>北戴河生命健康产业创新示范区-生态颐养产业园区基础设施配套建设项目</t>
  </si>
  <si>
    <r>
      <rPr>
        <sz val="10"/>
        <rFont val="微软雅黑"/>
        <charset val="134"/>
      </rPr>
      <t>北戴河生命健康产业创新示范区</t>
    </r>
    <r>
      <rPr>
        <sz val="10"/>
        <rFont val="Arial"/>
        <charset val="134"/>
      </rPr>
      <t>-</t>
    </r>
    <r>
      <rPr>
        <sz val="10"/>
        <rFont val="微软雅黑"/>
        <charset val="134"/>
      </rPr>
      <t>湿地康养园区基础设施配套建设项目</t>
    </r>
  </si>
  <si>
    <t>附表2-7</t>
  </si>
  <si>
    <t>2021年地方政府再融资债券分月发行安排表</t>
  </si>
  <si>
    <t>时间</t>
  </si>
  <si>
    <t>再融资债券分月发行规模</t>
  </si>
  <si>
    <t>1月</t>
  </si>
  <si>
    <t>2月</t>
  </si>
  <si>
    <t>3月</t>
  </si>
  <si>
    <t>4月</t>
  </si>
  <si>
    <t>5月</t>
  </si>
  <si>
    <t>6月</t>
  </si>
  <si>
    <t>7月</t>
  </si>
  <si>
    <t>8月</t>
  </si>
  <si>
    <t>9月</t>
  </si>
  <si>
    <t>10月</t>
  </si>
  <si>
    <t>11月</t>
  </si>
  <si>
    <t>12月</t>
  </si>
  <si>
    <t>13月</t>
  </si>
  <si>
    <t>14月</t>
  </si>
</sst>
</file>

<file path=xl/styles.xml><?xml version="1.0" encoding="utf-8"?>
<styleSheet xmlns="http://schemas.openxmlformats.org/spreadsheetml/2006/main">
  <numFmts count="11">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Red]\(0\)"/>
    <numFmt numFmtId="177" formatCode="0.0"/>
    <numFmt numFmtId="178" formatCode="0.00_);[Red]\(0.00\)"/>
    <numFmt numFmtId="179" formatCode="0_ "/>
    <numFmt numFmtId="180" formatCode="0;_렀"/>
    <numFmt numFmtId="181" formatCode="0.00_ "/>
    <numFmt numFmtId="182" formatCode="0.0_ "/>
  </numFmts>
  <fonts count="73">
    <font>
      <sz val="11"/>
      <color theme="1"/>
      <name val="宋体"/>
      <charset val="134"/>
      <scheme val="minor"/>
    </font>
    <font>
      <sz val="12"/>
      <name val="Times New Roman"/>
      <charset val="134"/>
    </font>
    <font>
      <sz val="11"/>
      <name val="黑体"/>
      <charset val="134"/>
    </font>
    <font>
      <sz val="14"/>
      <name val="Times New Roman"/>
      <charset val="134"/>
    </font>
    <font>
      <sz val="18"/>
      <color theme="1"/>
      <name val="方正小标宋简体"/>
      <charset val="134"/>
    </font>
    <font>
      <sz val="10"/>
      <name val="Arial"/>
      <charset val="134"/>
    </font>
    <font>
      <sz val="12"/>
      <color theme="1"/>
      <name val="宋体"/>
      <charset val="134"/>
      <scheme val="minor"/>
    </font>
    <font>
      <sz val="10"/>
      <name val="微软雅黑"/>
      <charset val="134"/>
    </font>
    <font>
      <b/>
      <sz val="12"/>
      <name val="Times New Roman"/>
      <charset val="134"/>
    </font>
    <font>
      <b/>
      <sz val="11"/>
      <name val="Times New Roman"/>
      <charset val="134"/>
    </font>
    <font>
      <sz val="11"/>
      <name val="Times New Roman"/>
      <charset val="134"/>
    </font>
    <font>
      <b/>
      <sz val="15"/>
      <color theme="1"/>
      <name val="宋体"/>
      <charset val="134"/>
    </font>
    <font>
      <sz val="9"/>
      <color theme="1"/>
      <name val="宋体"/>
      <charset val="134"/>
    </font>
    <font>
      <b/>
      <sz val="11"/>
      <color theme="1"/>
      <name val="宋体"/>
      <charset val="134"/>
    </font>
    <font>
      <sz val="11"/>
      <color theme="1"/>
      <name val="宋体"/>
      <charset val="134"/>
    </font>
    <font>
      <sz val="22"/>
      <color theme="1"/>
      <name val="宋体"/>
      <charset val="134"/>
    </font>
    <font>
      <sz val="11"/>
      <color rgb="FF000000"/>
      <name val="宋体"/>
      <charset val="134"/>
    </font>
    <font>
      <sz val="9"/>
      <name val="Times New Roman"/>
      <charset val="134"/>
    </font>
    <font>
      <sz val="18"/>
      <name val="方正小标宋_GBK"/>
      <charset val="134"/>
    </font>
    <font>
      <sz val="18"/>
      <name val="Times New Roman"/>
      <charset val="134"/>
    </font>
    <font>
      <b/>
      <sz val="12"/>
      <color theme="1"/>
      <name val="宋体"/>
      <charset val="134"/>
      <scheme val="minor"/>
    </font>
    <font>
      <sz val="12"/>
      <name val="宋体"/>
      <charset val="134"/>
      <scheme val="minor"/>
    </font>
    <font>
      <b/>
      <sz val="11"/>
      <name val="方正书宋_GBK"/>
      <charset val="134"/>
    </font>
    <font>
      <sz val="10.5"/>
      <name val="Times New Roman"/>
      <charset val="134"/>
    </font>
    <font>
      <sz val="11"/>
      <name val="宋体"/>
      <charset val="134"/>
    </font>
    <font>
      <sz val="12"/>
      <name val="宋体"/>
      <charset val="134"/>
    </font>
    <font>
      <b/>
      <sz val="9"/>
      <name val="Times New Roman"/>
      <charset val="134"/>
    </font>
    <font>
      <sz val="11"/>
      <name val="方正仿宋_GBK"/>
      <charset val="134"/>
    </font>
    <font>
      <b/>
      <sz val="11"/>
      <name val="方正仿宋_GBK"/>
      <charset val="134"/>
    </font>
    <font>
      <sz val="12"/>
      <name val="仿宋_GB2312"/>
      <charset val="134"/>
    </font>
    <font>
      <b/>
      <sz val="10"/>
      <name val="宋体"/>
      <charset val="134"/>
    </font>
    <font>
      <sz val="10"/>
      <color rgb="FF000000"/>
      <name val="SimSun"/>
      <charset val="134"/>
    </font>
    <font>
      <sz val="10"/>
      <name val="宋体"/>
      <charset val="134"/>
    </font>
    <font>
      <sz val="11"/>
      <name val="方正书宋_GBK"/>
      <charset val="134"/>
    </font>
    <font>
      <b/>
      <sz val="11"/>
      <name val="宋体"/>
      <charset val="134"/>
    </font>
    <font>
      <b/>
      <sz val="12"/>
      <name val="宋体"/>
      <charset val="134"/>
      <scheme val="minor"/>
    </font>
    <font>
      <sz val="10"/>
      <color rgb="FF000000"/>
      <name val="宋体"/>
      <charset val="134"/>
    </font>
    <font>
      <b/>
      <sz val="11"/>
      <name val="宋体"/>
      <charset val="134"/>
      <scheme val="minor"/>
    </font>
    <font>
      <sz val="11"/>
      <name val="宋体"/>
      <charset val="134"/>
      <scheme val="minor"/>
    </font>
    <font>
      <b/>
      <sz val="12"/>
      <name val="宋体"/>
      <charset val="134"/>
    </font>
    <font>
      <sz val="9"/>
      <name val="宋体"/>
      <charset val="134"/>
    </font>
    <font>
      <b/>
      <sz val="9"/>
      <name val="宋体"/>
      <charset val="134"/>
    </font>
    <font>
      <b/>
      <sz val="12"/>
      <name val="方正仿宋_GBK"/>
      <charset val="134"/>
    </font>
    <font>
      <sz val="11"/>
      <color rgb="FF9C6500"/>
      <name val="宋体"/>
      <charset val="0"/>
      <scheme val="minor"/>
    </font>
    <font>
      <b/>
      <sz val="11"/>
      <color rgb="FF3F3F3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b/>
      <sz val="11"/>
      <color theme="1"/>
      <name val="宋体"/>
      <charset val="0"/>
      <scheme val="minor"/>
    </font>
    <font>
      <sz val="10"/>
      <name val="Helv"/>
      <charset val="134"/>
    </font>
    <font>
      <sz val="11"/>
      <color theme="0"/>
      <name val="宋体"/>
      <charset val="134"/>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1"/>
      <color indexed="20"/>
      <name val="宋体"/>
      <charset val="134"/>
    </font>
    <font>
      <sz val="7"/>
      <name val="Small Fonts"/>
      <charset val="134"/>
    </font>
    <font>
      <sz val="10"/>
      <name val="MS Sans Serif"/>
      <charset val="134"/>
    </font>
    <font>
      <sz val="12"/>
      <name val="Courier"/>
      <charset val="134"/>
    </font>
    <font>
      <sz val="10.5"/>
      <name val="方正仿宋_GBK"/>
      <charset val="134"/>
    </font>
    <font>
      <b/>
      <sz val="9"/>
      <name val="方正书宋_GBK"/>
      <charset val="134"/>
    </font>
    <font>
      <sz val="9"/>
      <name val="方正仿宋_GBK"/>
      <charset val="134"/>
    </font>
    <font>
      <sz val="9"/>
      <name val="方正书宋_GBK"/>
      <charset val="134"/>
    </font>
    <font>
      <sz val="12"/>
      <name val="方正仿宋_GBK"/>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399945066682943"/>
        <bgColor indexed="64"/>
      </patternFill>
    </fill>
    <fill>
      <patternFill patternType="solid">
        <fgColor theme="8" tint="0.599993896298105"/>
        <bgColor indexed="64"/>
      </patternFill>
    </fill>
    <fill>
      <patternFill patternType="solid">
        <fgColor theme="8" tint="0.799951170384838"/>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4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104">
    <xf numFmtId="0" fontId="0"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0" fillId="0" borderId="0">
      <protection locked="0"/>
    </xf>
    <xf numFmtId="0" fontId="40" fillId="0" borderId="0">
      <protection locked="0"/>
    </xf>
    <xf numFmtId="0" fontId="57" fillId="17" borderId="0" applyNumberFormat="0" applyBorder="0" applyAlignment="0" applyProtection="0">
      <alignment vertical="center"/>
    </xf>
    <xf numFmtId="0" fontId="46" fillId="10" borderId="0" applyNumberFormat="0" applyBorder="0" applyAlignment="0" applyProtection="0">
      <alignment vertical="center"/>
    </xf>
    <xf numFmtId="0" fontId="51" fillId="8" borderId="14" applyNumberFormat="0" applyAlignment="0" applyProtection="0">
      <alignment vertical="center"/>
    </xf>
    <xf numFmtId="41" fontId="0" fillId="0" borderId="0" applyFont="0" applyFill="0" applyBorder="0" applyAlignment="0" applyProtection="0">
      <alignment vertical="center"/>
    </xf>
    <xf numFmtId="0" fontId="40" fillId="0" borderId="0">
      <protection locked="0"/>
    </xf>
    <xf numFmtId="0" fontId="46" fillId="6" borderId="0" applyNumberFormat="0" applyBorder="0" applyAlignment="0" applyProtection="0">
      <alignment vertical="center"/>
    </xf>
    <xf numFmtId="0" fontId="59" fillId="25" borderId="0" applyNumberFormat="0" applyBorder="0" applyAlignment="0" applyProtection="0">
      <alignment vertical="center"/>
    </xf>
    <xf numFmtId="43" fontId="0" fillId="0" borderId="0" applyFont="0" applyFill="0" applyBorder="0" applyAlignment="0" applyProtection="0">
      <alignment vertical="center"/>
    </xf>
    <xf numFmtId="0" fontId="47" fillId="31"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9" fontId="56" fillId="0" borderId="0" applyFont="0" applyFill="0" applyBorder="0" applyAlignment="0" applyProtection="0"/>
    <xf numFmtId="0" fontId="0" fillId="30" borderId="18" applyNumberFormat="0" applyFont="0" applyAlignment="0" applyProtection="0">
      <alignment vertical="center"/>
    </xf>
    <xf numFmtId="0" fontId="40" fillId="0" borderId="0">
      <protection locked="0"/>
    </xf>
    <xf numFmtId="0" fontId="47" fillId="28" borderId="0" applyNumberFormat="0" applyBorder="0" applyAlignment="0" applyProtection="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6" fillId="0" borderId="0"/>
    <xf numFmtId="0" fontId="49" fillId="0" borderId="0" applyNumberFormat="0" applyFill="0" applyBorder="0" applyAlignment="0" applyProtection="0">
      <alignment vertical="center"/>
    </xf>
    <xf numFmtId="0" fontId="40" fillId="0" borderId="0">
      <protection locked="0"/>
    </xf>
    <xf numFmtId="0" fontId="40" fillId="0" borderId="0">
      <protection locked="0"/>
    </xf>
    <xf numFmtId="0" fontId="57" fillId="9" borderId="0" applyNumberFormat="0" applyBorder="0" applyAlignment="0" applyProtection="0">
      <alignment vertical="center"/>
    </xf>
    <xf numFmtId="0" fontId="0" fillId="19" borderId="0" applyNumberFormat="0" applyBorder="0" applyAlignment="0" applyProtection="0">
      <alignment vertical="center"/>
    </xf>
    <xf numFmtId="0" fontId="58" fillId="0" borderId="0" applyNumberFormat="0" applyFill="0" applyBorder="0" applyAlignment="0" applyProtection="0">
      <alignment vertical="center"/>
    </xf>
    <xf numFmtId="0" fontId="53" fillId="0" borderId="15" applyNumberFormat="0" applyFill="0" applyAlignment="0" applyProtection="0">
      <alignment vertical="center"/>
    </xf>
    <xf numFmtId="0" fontId="52" fillId="0" borderId="15" applyNumberFormat="0" applyFill="0" applyAlignment="0" applyProtection="0">
      <alignment vertical="center"/>
    </xf>
    <xf numFmtId="0" fontId="47" fillId="12" borderId="0" applyNumberFormat="0" applyBorder="0" applyAlignment="0" applyProtection="0">
      <alignment vertical="center"/>
    </xf>
    <xf numFmtId="0" fontId="45" fillId="0" borderId="12" applyNumberFormat="0" applyFill="0" applyAlignment="0" applyProtection="0">
      <alignment vertical="center"/>
    </xf>
    <xf numFmtId="0" fontId="47" fillId="15" borderId="0" applyNumberFormat="0" applyBorder="0" applyAlignment="0" applyProtection="0">
      <alignment vertical="center"/>
    </xf>
    <xf numFmtId="0" fontId="44" fillId="5" borderId="11" applyNumberFormat="0" applyAlignment="0" applyProtection="0">
      <alignment vertical="center"/>
    </xf>
    <xf numFmtId="0" fontId="0" fillId="21" borderId="0" applyNumberFormat="0" applyBorder="0" applyAlignment="0" applyProtection="0">
      <alignment vertical="center"/>
    </xf>
    <xf numFmtId="0" fontId="63" fillId="5" borderId="14" applyNumberFormat="0" applyAlignment="0" applyProtection="0">
      <alignment vertical="center"/>
    </xf>
    <xf numFmtId="0" fontId="62" fillId="29" borderId="17" applyNumberFormat="0" applyAlignment="0" applyProtection="0">
      <alignment vertical="center"/>
    </xf>
    <xf numFmtId="0" fontId="46" fillId="36" borderId="0" applyNumberFormat="0" applyBorder="0" applyAlignment="0" applyProtection="0">
      <alignment vertical="center"/>
    </xf>
    <xf numFmtId="0" fontId="47" fillId="24" borderId="0" applyNumberFormat="0" applyBorder="0" applyAlignment="0" applyProtection="0">
      <alignment vertical="center"/>
    </xf>
    <xf numFmtId="0" fontId="48" fillId="0" borderId="13" applyNumberFormat="0" applyFill="0" applyAlignment="0" applyProtection="0">
      <alignment vertical="center"/>
    </xf>
    <xf numFmtId="0" fontId="55" fillId="0" borderId="16" applyNumberFormat="0" applyFill="0" applyAlignment="0" applyProtection="0">
      <alignment vertical="center"/>
    </xf>
    <xf numFmtId="0" fontId="0" fillId="18" borderId="0" applyNumberFormat="0" applyBorder="0" applyAlignment="0" applyProtection="0">
      <alignment vertical="center"/>
    </xf>
    <xf numFmtId="0" fontId="60" fillId="27" borderId="0" applyNumberFormat="0" applyBorder="0" applyAlignment="0" applyProtection="0">
      <alignment vertical="center"/>
    </xf>
    <xf numFmtId="0" fontId="43" fillId="4" borderId="0" applyNumberFormat="0" applyBorder="0" applyAlignment="0" applyProtection="0">
      <alignment vertical="center"/>
    </xf>
    <xf numFmtId="0" fontId="57" fillId="16" borderId="0" applyNumberFormat="0" applyBorder="0" applyAlignment="0" applyProtection="0">
      <alignment vertical="center"/>
    </xf>
    <xf numFmtId="0" fontId="46" fillId="37" borderId="0" applyNumberFormat="0" applyBorder="0" applyAlignment="0" applyProtection="0">
      <alignment vertical="center"/>
    </xf>
    <xf numFmtId="0" fontId="47" fillId="9" borderId="0" applyNumberFormat="0" applyBorder="0" applyAlignment="0" applyProtection="0">
      <alignment vertical="center"/>
    </xf>
    <xf numFmtId="0" fontId="46" fillId="14" borderId="0" applyNumberFormat="0" applyBorder="0" applyAlignment="0" applyProtection="0">
      <alignment vertical="center"/>
    </xf>
    <xf numFmtId="0" fontId="46" fillId="23" borderId="0" applyNumberFormat="0" applyBorder="0" applyAlignment="0" applyProtection="0">
      <alignment vertical="center"/>
    </xf>
    <xf numFmtId="0" fontId="46" fillId="26" borderId="0" applyNumberFormat="0" applyBorder="0" applyAlignment="0" applyProtection="0">
      <alignment vertical="center"/>
    </xf>
    <xf numFmtId="0" fontId="64" fillId="33" borderId="0" applyNumberFormat="0" applyBorder="0" applyAlignment="0" applyProtection="0">
      <alignment vertical="center"/>
    </xf>
    <xf numFmtId="0" fontId="46" fillId="13" borderId="0" applyNumberFormat="0" applyBorder="0" applyAlignment="0" applyProtection="0">
      <alignment vertical="center"/>
    </xf>
    <xf numFmtId="0" fontId="47" fillId="7" borderId="0" applyNumberFormat="0" applyBorder="0" applyAlignment="0" applyProtection="0">
      <alignment vertical="center"/>
    </xf>
    <xf numFmtId="0" fontId="47" fillId="22" borderId="0" applyNumberFormat="0" applyBorder="0" applyAlignment="0" applyProtection="0">
      <alignment vertical="center"/>
    </xf>
    <xf numFmtId="37" fontId="65" fillId="0" borderId="0"/>
    <xf numFmtId="0" fontId="46" fillId="11" borderId="0" applyNumberFormat="0" applyBorder="0" applyAlignment="0" applyProtection="0">
      <alignment vertical="center"/>
    </xf>
    <xf numFmtId="0" fontId="46" fillId="21" borderId="0" applyNumberFormat="0" applyBorder="0" applyAlignment="0" applyProtection="0">
      <alignment vertical="center"/>
    </xf>
    <xf numFmtId="0" fontId="47" fillId="16" borderId="0" applyNumberFormat="0" applyBorder="0" applyAlignment="0" applyProtection="0">
      <alignment vertical="center"/>
    </xf>
    <xf numFmtId="0" fontId="46" fillId="18" borderId="0" applyNumberFormat="0" applyBorder="0" applyAlignment="0" applyProtection="0">
      <alignment vertical="center"/>
    </xf>
    <xf numFmtId="0" fontId="47" fillId="34" borderId="0" applyNumberFormat="0" applyBorder="0" applyAlignment="0" applyProtection="0">
      <alignment vertical="center"/>
    </xf>
    <xf numFmtId="0" fontId="47" fillId="20" borderId="0" applyNumberFormat="0" applyBorder="0" applyAlignment="0" applyProtection="0">
      <alignment vertical="center"/>
    </xf>
    <xf numFmtId="0" fontId="46" fillId="35" borderId="0" applyNumberFormat="0" applyBorder="0" applyAlignment="0" applyProtection="0">
      <alignment vertical="center"/>
    </xf>
    <xf numFmtId="0" fontId="47" fillId="32" borderId="0" applyNumberFormat="0" applyBorder="0" applyAlignment="0" applyProtection="0">
      <alignment vertical="center"/>
    </xf>
    <xf numFmtId="0" fontId="40" fillId="0" borderId="0">
      <protection locked="0"/>
    </xf>
    <xf numFmtId="0" fontId="56" fillId="0" borderId="0"/>
    <xf numFmtId="0" fontId="56" fillId="0" borderId="0"/>
    <xf numFmtId="0" fontId="64" fillId="33" borderId="0" applyNumberFormat="0" applyBorder="0" applyAlignment="0" applyProtection="0">
      <alignment vertical="center"/>
    </xf>
    <xf numFmtId="0" fontId="66" fillId="0" borderId="0"/>
    <xf numFmtId="0" fontId="24" fillId="0" borderId="2">
      <alignment horizontal="distributed" vertical="center" wrapText="1"/>
    </xf>
    <xf numFmtId="0" fontId="40" fillId="0" borderId="0">
      <protection locked="0"/>
    </xf>
    <xf numFmtId="0" fontId="40" fillId="0" borderId="0">
      <protection locked="0"/>
    </xf>
    <xf numFmtId="0" fontId="40" fillId="0" borderId="0">
      <protection locked="0"/>
    </xf>
    <xf numFmtId="0" fontId="40" fillId="0" borderId="0">
      <protection locked="0"/>
    </xf>
    <xf numFmtId="0" fontId="56" fillId="0" borderId="0"/>
    <xf numFmtId="0" fontId="25" fillId="0" borderId="0"/>
    <xf numFmtId="0" fontId="40" fillId="0" borderId="0">
      <protection locked="0"/>
    </xf>
    <xf numFmtId="0" fontId="40" fillId="0" borderId="0">
      <protection locked="0"/>
    </xf>
    <xf numFmtId="177" fontId="24" fillId="0" borderId="2">
      <alignment vertical="center"/>
      <protection locked="0"/>
    </xf>
    <xf numFmtId="0" fontId="0" fillId="0" borderId="0">
      <alignment vertical="center"/>
    </xf>
    <xf numFmtId="0" fontId="40" fillId="0" borderId="0">
      <protection locked="0"/>
    </xf>
    <xf numFmtId="0" fontId="25" fillId="0" borderId="0"/>
    <xf numFmtId="0" fontId="0" fillId="0" borderId="0">
      <alignment vertical="center"/>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40" fillId="0" borderId="0">
      <protection locked="0"/>
    </xf>
    <xf numFmtId="0" fontId="56" fillId="0" borderId="0"/>
    <xf numFmtId="0" fontId="25" fillId="0" borderId="0"/>
    <xf numFmtId="0" fontId="66" fillId="0" borderId="0"/>
    <xf numFmtId="0" fontId="56" fillId="0" borderId="0" applyFont="0" applyFill="0" applyBorder="0" applyAlignment="0" applyProtection="0"/>
    <xf numFmtId="4" fontId="56" fillId="0" borderId="0" applyFont="0" applyFill="0" applyBorder="0" applyAlignment="0" applyProtection="0"/>
    <xf numFmtId="0" fontId="56" fillId="0" borderId="0" applyFont="0" applyFill="0" applyBorder="0" applyAlignment="0" applyProtection="0"/>
    <xf numFmtId="0" fontId="56" fillId="0" borderId="0" applyFont="0" applyFill="0" applyBorder="0" applyAlignment="0" applyProtection="0"/>
    <xf numFmtId="1" fontId="24" fillId="0" borderId="2">
      <alignment vertical="center"/>
      <protection locked="0"/>
    </xf>
    <xf numFmtId="0" fontId="67" fillId="0" borderId="0"/>
    <xf numFmtId="0" fontId="56" fillId="0" borderId="0"/>
  </cellStyleXfs>
  <cellXfs count="301">
    <xf numFmtId="0" fontId="0" fillId="0" borderId="0" xfId="0"/>
    <xf numFmtId="0" fontId="0" fillId="0" borderId="0" xfId="0" applyFont="1" applyFill="1" applyAlignment="1"/>
    <xf numFmtId="0" fontId="1" fillId="0" borderId="0" xfId="94" applyFont="1"/>
    <xf numFmtId="0" fontId="2" fillId="0" borderId="0" xfId="95" applyFont="1" applyBorder="1" applyAlignment="1">
      <alignment horizontal="left" vertical="center"/>
    </xf>
    <xf numFmtId="0" fontId="3" fillId="0" borderId="0" xfId="95" applyFont="1" applyBorder="1" applyAlignment="1">
      <alignment horizontal="left" vertical="center"/>
    </xf>
    <xf numFmtId="0" fontId="4" fillId="0" borderId="0"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Fill="1" applyBorder="1" applyAlignment="1">
      <alignment horizontal="right"/>
    </xf>
    <xf numFmtId="0" fontId="0" fillId="0" borderId="2" xfId="0" applyFont="1" applyFill="1" applyBorder="1" applyAlignment="1">
      <alignment horizontal="center" vertical="center"/>
    </xf>
    <xf numFmtId="0" fontId="0" fillId="0" borderId="2" xfId="0" applyFont="1" applyFill="1" applyBorder="1" applyAlignment="1"/>
    <xf numFmtId="0" fontId="5" fillId="0" borderId="2" xfId="82"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2" xfId="82" applyFont="1" applyFill="1" applyBorder="1" applyAlignment="1">
      <alignment horizontal="left" vertical="center" wrapText="1"/>
    </xf>
    <xf numFmtId="0" fontId="5" fillId="0" borderId="2" xfId="0" applyFont="1" applyFill="1" applyBorder="1" applyAlignment="1">
      <alignment horizontal="left" vertical="center" wrapText="1"/>
    </xf>
    <xf numFmtId="0" fontId="8" fillId="0" borderId="0" xfId="94" applyFont="1" applyAlignment="1">
      <alignment horizontal="center" vertical="center"/>
    </xf>
    <xf numFmtId="49" fontId="9" fillId="0" borderId="0" xfId="94" applyNumberFormat="1" applyFont="1" applyAlignment="1">
      <alignment horizontal="left" vertical="center"/>
    </xf>
    <xf numFmtId="49" fontId="10" fillId="0" borderId="0" xfId="94" applyNumberFormat="1" applyFont="1" applyAlignment="1">
      <alignment horizontal="left" indent="1"/>
    </xf>
    <xf numFmtId="0" fontId="10" fillId="0" borderId="0" xfId="94" applyFont="1"/>
    <xf numFmtId="0" fontId="9" fillId="0" borderId="0" xfId="94" applyFont="1" applyAlignment="1">
      <alignment horizontal="center" vertical="center"/>
    </xf>
    <xf numFmtId="0" fontId="11" fillId="0" borderId="0" xfId="0" applyFont="1" applyAlignment="1">
      <alignment horizontal="center" wrapText="1"/>
    </xf>
    <xf numFmtId="0" fontId="12" fillId="0" borderId="0" xfId="0" applyFont="1" applyAlignment="1">
      <alignment horizontal="right"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4" fillId="0" borderId="5" xfId="0" applyFont="1" applyBorder="1" applyAlignment="1">
      <alignment horizontal="left" wrapText="1"/>
    </xf>
    <xf numFmtId="0" fontId="14" fillId="0" borderId="6" xfId="0" applyFont="1" applyBorder="1" applyAlignment="1">
      <alignment horizontal="center" wrapText="1"/>
    </xf>
    <xf numFmtId="0" fontId="14" fillId="0" borderId="6" xfId="0" applyFont="1" applyBorder="1" applyAlignment="1">
      <alignment horizontal="right" wrapText="1"/>
    </xf>
    <xf numFmtId="0" fontId="12" fillId="0" borderId="0" xfId="0" applyFont="1" applyAlignment="1">
      <alignment horizontal="left" wrapText="1"/>
    </xf>
    <xf numFmtId="0" fontId="15" fillId="0" borderId="0" xfId="0" applyFont="1" applyAlignment="1">
      <alignment horizontal="left"/>
    </xf>
    <xf numFmtId="0" fontId="16" fillId="0" borderId="0" xfId="0" applyFont="1" applyAlignment="1">
      <alignment horizontal="left"/>
    </xf>
    <xf numFmtId="0" fontId="14" fillId="0" borderId="6" xfId="0" applyFont="1" applyBorder="1" applyAlignment="1">
      <alignment horizontal="left" wrapText="1"/>
    </xf>
    <xf numFmtId="0" fontId="10" fillId="0" borderId="0" xfId="95" applyFont="1" applyBorder="1" applyAlignment="1">
      <alignment horizontal="left" vertical="center"/>
    </xf>
    <xf numFmtId="0" fontId="13" fillId="0" borderId="5" xfId="0" applyFont="1" applyBorder="1" applyAlignment="1">
      <alignment horizontal="left" wrapText="1"/>
    </xf>
    <xf numFmtId="0" fontId="13" fillId="0" borderId="6" xfId="0" applyFont="1" applyBorder="1" applyAlignment="1">
      <alignment horizontal="left" wrapText="1"/>
    </xf>
    <xf numFmtId="0" fontId="13" fillId="0" borderId="6" xfId="0" applyFont="1" applyBorder="1" applyAlignment="1">
      <alignment horizontal="center" wrapText="1"/>
    </xf>
    <xf numFmtId="0" fontId="14" fillId="0" borderId="5" xfId="0" applyFont="1" applyBorder="1" applyAlignment="1">
      <alignment horizontal="center" wrapText="1"/>
    </xf>
    <xf numFmtId="0" fontId="14" fillId="0" borderId="5" xfId="0" applyFont="1" applyBorder="1" applyAlignment="1">
      <alignment horizontal="left" wrapText="1" indent="1"/>
    </xf>
    <xf numFmtId="0" fontId="10" fillId="0" borderId="0" xfId="9" applyFont="1" applyFill="1" applyAlignment="1">
      <alignment vertical="top"/>
      <protection locked="0"/>
    </xf>
    <xf numFmtId="0" fontId="9" fillId="0" borderId="0" xfId="9" applyFont="1" applyFill="1" applyAlignment="1">
      <alignment vertical="top"/>
      <protection locked="0"/>
    </xf>
    <xf numFmtId="49" fontId="10" fillId="0" borderId="0" xfId="9" applyNumberFormat="1" applyFont="1" applyFill="1" applyAlignment="1">
      <alignment horizontal="left" vertical="top"/>
      <protection locked="0"/>
    </xf>
    <xf numFmtId="176" fontId="10" fillId="0" borderId="0" xfId="9" applyNumberFormat="1" applyFont="1" applyFill="1" applyAlignment="1">
      <alignment vertical="top"/>
      <protection locked="0"/>
    </xf>
    <xf numFmtId="0" fontId="17" fillId="0" borderId="0" xfId="9" applyFont="1" applyFill="1" applyAlignment="1">
      <alignment vertical="top"/>
      <protection locked="0"/>
    </xf>
    <xf numFmtId="49" fontId="17" fillId="0" borderId="0" xfId="82" applyNumberFormat="1" applyFont="1" applyFill="1"/>
    <xf numFmtId="2" fontId="17" fillId="0" borderId="0" xfId="82" applyNumberFormat="1" applyFont="1" applyFill="1"/>
    <xf numFmtId="176" fontId="17" fillId="0" borderId="0" xfId="9" applyNumberFormat="1" applyFont="1" applyFill="1" applyAlignment="1">
      <alignment vertical="top"/>
      <protection locked="0"/>
    </xf>
    <xf numFmtId="0" fontId="18" fillId="0" borderId="0" xfId="9" applyFont="1" applyFill="1" applyAlignment="1">
      <alignment horizontal="center" vertical="top"/>
      <protection locked="0"/>
    </xf>
    <xf numFmtId="0" fontId="19" fillId="0" borderId="0" xfId="9" applyFont="1" applyFill="1" applyAlignment="1">
      <alignment horizontal="center" vertical="top"/>
      <protection locked="0"/>
    </xf>
    <xf numFmtId="176" fontId="19" fillId="0" borderId="0" xfId="9" applyNumberFormat="1" applyFont="1" applyFill="1" applyAlignment="1">
      <alignment horizontal="center" vertical="top"/>
      <protection locked="0"/>
    </xf>
    <xf numFmtId="49" fontId="9" fillId="0" borderId="2" xfId="9" applyNumberFormat="1" applyFont="1" applyFill="1" applyBorder="1" applyAlignment="1">
      <alignment horizontal="center" vertical="center"/>
      <protection locked="0"/>
    </xf>
    <xf numFmtId="0" fontId="9" fillId="0" borderId="2" xfId="9" applyFont="1" applyFill="1" applyBorder="1" applyAlignment="1">
      <alignment horizontal="center" vertical="center"/>
      <protection locked="0"/>
    </xf>
    <xf numFmtId="176" fontId="9" fillId="0" borderId="2" xfId="9" applyNumberFormat="1" applyFont="1" applyFill="1" applyBorder="1" applyAlignment="1">
      <alignment horizontal="center" vertical="center"/>
      <protection locked="0"/>
    </xf>
    <xf numFmtId="0" fontId="10" fillId="0" borderId="0" xfId="82" applyFont="1" applyFill="1" applyAlignment="1">
      <alignment vertical="center" wrapText="1"/>
    </xf>
    <xf numFmtId="49" fontId="20" fillId="0" borderId="2" xfId="0" applyNumberFormat="1" applyFont="1" applyFill="1" applyBorder="1" applyAlignment="1">
      <alignment horizontal="left" vertical="center"/>
    </xf>
    <xf numFmtId="0" fontId="20" fillId="0" borderId="2" xfId="0" applyFont="1" applyFill="1" applyBorder="1" applyAlignment="1">
      <alignment vertical="center"/>
    </xf>
    <xf numFmtId="179" fontId="20" fillId="0" borderId="2" xfId="0" applyNumberFormat="1" applyFont="1" applyFill="1" applyBorder="1" applyAlignment="1">
      <alignment vertical="center"/>
    </xf>
    <xf numFmtId="179" fontId="9" fillId="0" borderId="0" xfId="9" applyNumberFormat="1" applyFont="1" applyFill="1" applyAlignment="1">
      <alignment vertical="top"/>
      <protection locked="0"/>
    </xf>
    <xf numFmtId="181" fontId="9" fillId="0" borderId="0" xfId="9" applyNumberFormat="1" applyFont="1" applyFill="1" applyAlignment="1">
      <alignment vertical="top"/>
      <protection locked="0"/>
    </xf>
    <xf numFmtId="49" fontId="9" fillId="0" borderId="0" xfId="82" applyNumberFormat="1" applyFont="1" applyFill="1"/>
    <xf numFmtId="176" fontId="20" fillId="0" borderId="2" xfId="0" applyNumberFormat="1" applyFont="1" applyFill="1" applyBorder="1" applyAlignment="1">
      <alignment horizontal="right" vertical="center"/>
    </xf>
    <xf numFmtId="179" fontId="10" fillId="0" borderId="0" xfId="9" applyNumberFormat="1" applyFont="1" applyFill="1" applyAlignment="1">
      <alignment vertical="top"/>
      <protection locked="0"/>
    </xf>
    <xf numFmtId="49" fontId="10" fillId="0" borderId="0" xfId="82" applyNumberFormat="1" applyFont="1" applyFill="1"/>
    <xf numFmtId="49" fontId="6" fillId="0" borderId="2" xfId="0" applyNumberFormat="1" applyFont="1" applyFill="1" applyBorder="1" applyAlignment="1">
      <alignment horizontal="left" vertical="center"/>
    </xf>
    <xf numFmtId="0" fontId="6" fillId="0" borderId="2" xfId="0" applyFont="1" applyFill="1" applyBorder="1" applyAlignment="1">
      <alignment vertical="center"/>
    </xf>
    <xf numFmtId="176" fontId="6" fillId="0" borderId="2" xfId="0" applyNumberFormat="1" applyFont="1" applyFill="1" applyBorder="1" applyAlignment="1">
      <alignment horizontal="right" vertical="center"/>
    </xf>
    <xf numFmtId="180" fontId="10" fillId="0" borderId="0" xfId="9" applyNumberFormat="1" applyFont="1" applyFill="1" applyAlignment="1">
      <alignment vertical="top"/>
      <protection locked="0"/>
    </xf>
    <xf numFmtId="0" fontId="10" fillId="0" borderId="0" xfId="82" applyFont="1" applyFill="1" applyAlignment="1">
      <alignment horizontal="center" vertical="center" wrapText="1"/>
    </xf>
    <xf numFmtId="2" fontId="9" fillId="0" borderId="0" xfId="82" applyNumberFormat="1" applyFont="1" applyFill="1"/>
    <xf numFmtId="176" fontId="9" fillId="0" borderId="0" xfId="9" applyNumberFormat="1" applyFont="1" applyFill="1" applyAlignment="1">
      <alignment vertical="top"/>
      <protection locked="0"/>
    </xf>
    <xf numFmtId="2" fontId="10" fillId="0" borderId="0" xfId="82" applyNumberFormat="1" applyFont="1" applyFill="1"/>
    <xf numFmtId="49" fontId="9" fillId="0" borderId="0" xfId="82" applyNumberFormat="1" applyFont="1" applyFill="1" applyAlignment="1" applyProtection="1">
      <alignment vertical="center"/>
      <protection locked="0"/>
    </xf>
    <xf numFmtId="2" fontId="9" fillId="0" borderId="0" xfId="82" applyNumberFormat="1" applyFont="1" applyFill="1" applyAlignment="1" applyProtection="1">
      <alignment vertical="center"/>
      <protection locked="0"/>
    </xf>
    <xf numFmtId="49" fontId="10" fillId="0" borderId="0" xfId="82" applyNumberFormat="1" applyFont="1" applyFill="1" applyAlignment="1" applyProtection="1">
      <alignment vertical="center"/>
      <protection locked="0"/>
    </xf>
    <xf numFmtId="2" fontId="10" fillId="0" borderId="0" xfId="82" applyNumberFormat="1" applyFont="1" applyFill="1" applyAlignment="1" applyProtection="1">
      <alignment vertical="center"/>
      <protection locked="0"/>
    </xf>
    <xf numFmtId="179" fontId="9" fillId="0" borderId="2" xfId="9" applyNumberFormat="1" applyFont="1" applyFill="1" applyBorder="1" applyAlignment="1">
      <alignment vertical="center"/>
      <protection locked="0"/>
    </xf>
    <xf numFmtId="179" fontId="17" fillId="0" borderId="0" xfId="9" applyNumberFormat="1" applyFont="1" applyFill="1" applyAlignment="1">
      <alignment vertical="top"/>
      <protection locked="0"/>
    </xf>
    <xf numFmtId="49" fontId="17" fillId="0" borderId="0" xfId="82" applyNumberFormat="1" applyFont="1" applyFill="1" applyAlignment="1" applyProtection="1">
      <alignment vertical="center"/>
      <protection locked="0"/>
    </xf>
    <xf numFmtId="2" fontId="17" fillId="0" borderId="0" xfId="82" applyNumberFormat="1" applyFont="1" applyFill="1" applyAlignment="1" applyProtection="1">
      <alignment vertical="center"/>
      <protection locked="0"/>
    </xf>
    <xf numFmtId="0" fontId="10" fillId="0" borderId="0" xfId="82" applyFont="1" applyFill="1" applyAlignment="1">
      <alignment vertical="center"/>
    </xf>
    <xf numFmtId="0" fontId="9" fillId="0" borderId="0" xfId="82" applyFont="1" applyFill="1" applyAlignment="1">
      <alignment vertical="center"/>
    </xf>
    <xf numFmtId="0" fontId="8" fillId="0" borderId="0" xfId="82" applyFont="1" applyFill="1" applyAlignment="1">
      <alignment vertical="center"/>
    </xf>
    <xf numFmtId="0" fontId="1" fillId="0" borderId="0" xfId="82" applyFont="1" applyFill="1" applyAlignment="1">
      <alignment vertical="center"/>
    </xf>
    <xf numFmtId="176" fontId="1" fillId="0" borderId="0" xfId="82" applyNumberFormat="1" applyFont="1" applyFill="1" applyAlignment="1">
      <alignment vertical="center"/>
    </xf>
    <xf numFmtId="0" fontId="18" fillId="0" borderId="0" xfId="82" applyFont="1" applyFill="1" applyAlignment="1">
      <alignment horizontal="center" vertical="center"/>
    </xf>
    <xf numFmtId="0" fontId="19" fillId="0" borderId="0" xfId="82" applyFont="1" applyFill="1" applyAlignment="1">
      <alignment horizontal="center" vertical="center"/>
    </xf>
    <xf numFmtId="176" fontId="10" fillId="0" borderId="0" xfId="82" applyNumberFormat="1" applyFont="1" applyFill="1" applyAlignment="1">
      <alignment horizontal="right" vertical="center"/>
    </xf>
    <xf numFmtId="0" fontId="9" fillId="0" borderId="2" xfId="82" applyFont="1" applyFill="1" applyBorder="1" applyAlignment="1">
      <alignment horizontal="center" vertical="center"/>
    </xf>
    <xf numFmtId="176" fontId="9" fillId="0" borderId="2" xfId="82" applyNumberFormat="1" applyFont="1" applyFill="1" applyBorder="1" applyAlignment="1">
      <alignment horizontal="center" vertical="center"/>
    </xf>
    <xf numFmtId="179" fontId="6" fillId="0" borderId="2" xfId="0" applyNumberFormat="1" applyFont="1" applyFill="1" applyBorder="1" applyAlignment="1">
      <alignment vertical="center"/>
    </xf>
    <xf numFmtId="176" fontId="10" fillId="0" borderId="0" xfId="82" applyNumberFormat="1" applyFont="1" applyFill="1" applyAlignment="1">
      <alignment vertical="center"/>
    </xf>
    <xf numFmtId="179" fontId="21" fillId="0" borderId="2" xfId="0" applyNumberFormat="1" applyFont="1" applyFill="1" applyBorder="1" applyAlignment="1">
      <alignment vertical="center"/>
    </xf>
    <xf numFmtId="0" fontId="10" fillId="0" borderId="0" xfId="94" applyFont="1" applyAlignment="1">
      <alignment wrapText="1"/>
    </xf>
    <xf numFmtId="0" fontId="22" fillId="0" borderId="0" xfId="94" applyFont="1" applyAlignment="1">
      <alignment horizontal="center" vertical="center" wrapText="1"/>
    </xf>
    <xf numFmtId="0" fontId="9" fillId="0" borderId="0" xfId="94" applyFont="1" applyAlignment="1">
      <alignment horizontal="center" vertical="center" wrapText="1"/>
    </xf>
    <xf numFmtId="0" fontId="9" fillId="0" borderId="0" xfId="94" applyFont="1" applyAlignment="1">
      <alignment wrapText="1"/>
    </xf>
    <xf numFmtId="0" fontId="1" fillId="0" borderId="0" xfId="94" applyFont="1" applyAlignment="1">
      <alignment wrapText="1"/>
    </xf>
    <xf numFmtId="0" fontId="10" fillId="0" borderId="0" xfId="95" applyFont="1" applyBorder="1" applyAlignment="1">
      <alignment horizontal="left" vertical="center" wrapText="1"/>
    </xf>
    <xf numFmtId="0" fontId="3" fillId="0" borderId="0" xfId="95" applyFont="1" applyBorder="1" applyAlignment="1">
      <alignment horizontal="left" vertical="center" wrapText="1"/>
    </xf>
    <xf numFmtId="49" fontId="18" fillId="0" borderId="0" xfId="94" applyNumberFormat="1" applyFont="1" applyAlignment="1">
      <alignment horizontal="centerContinuous" vertical="center" wrapText="1"/>
    </xf>
    <xf numFmtId="49" fontId="19" fillId="0" borderId="0" xfId="94" applyNumberFormat="1" applyFont="1" applyAlignment="1">
      <alignment horizontal="centerContinuous" vertical="center" wrapText="1"/>
    </xf>
    <xf numFmtId="0" fontId="9" fillId="0" borderId="0" xfId="94" applyFont="1" applyAlignment="1">
      <alignment horizontal="center" wrapText="1"/>
    </xf>
    <xf numFmtId="176" fontId="23" fillId="0" borderId="0" xfId="9" applyNumberFormat="1" applyFont="1" applyFill="1" applyAlignment="1">
      <alignment horizontal="right" vertical="top"/>
      <protection locked="0"/>
    </xf>
    <xf numFmtId="0" fontId="22" fillId="0" borderId="2" xfId="94" applyFont="1" applyBorder="1" applyAlignment="1">
      <alignment horizontal="center" vertical="center" wrapText="1"/>
    </xf>
    <xf numFmtId="1" fontId="22" fillId="0" borderId="2" xfId="94" applyNumberFormat="1" applyFont="1" applyBorder="1" applyAlignment="1" applyProtection="1">
      <alignment horizontal="center" vertical="center" wrapText="1"/>
      <protection locked="0"/>
    </xf>
    <xf numFmtId="0" fontId="22" fillId="0" borderId="0" xfId="94" applyFont="1" applyBorder="1" applyAlignment="1">
      <alignment horizontal="center" vertical="center" wrapText="1"/>
    </xf>
    <xf numFmtId="179" fontId="24" fillId="0" borderId="2" xfId="94" applyNumberFormat="1" applyFont="1" applyFill="1" applyBorder="1" applyAlignment="1">
      <alignment horizontal="center" vertical="center" wrapText="1"/>
    </xf>
    <xf numFmtId="181" fontId="10" fillId="0" borderId="2" xfId="94" applyNumberFormat="1" applyFont="1" applyFill="1" applyBorder="1" applyAlignment="1">
      <alignment horizontal="right" vertical="center" wrapText="1"/>
    </xf>
    <xf numFmtId="0" fontId="9" fillId="0" borderId="0" xfId="94" applyFont="1" applyBorder="1" applyAlignment="1">
      <alignment horizontal="center" vertical="center" wrapText="1"/>
    </xf>
    <xf numFmtId="0" fontId="9" fillId="0" borderId="2" xfId="94" applyFont="1" applyBorder="1" applyAlignment="1">
      <alignment horizontal="center" vertical="center" wrapText="1"/>
    </xf>
    <xf numFmtId="181" fontId="10" fillId="0" borderId="2" xfId="94" applyNumberFormat="1" applyFont="1" applyBorder="1" applyAlignment="1">
      <alignment horizontal="right" vertical="center" wrapText="1"/>
    </xf>
    <xf numFmtId="0" fontId="9" fillId="0" borderId="0" xfId="94" applyFont="1" applyBorder="1" applyAlignment="1">
      <alignment wrapText="1"/>
    </xf>
    <xf numFmtId="0" fontId="25" fillId="0" borderId="7" xfId="94" applyFont="1" applyBorder="1" applyAlignment="1">
      <alignment horizontal="left" vertical="center" wrapText="1"/>
    </xf>
    <xf numFmtId="0" fontId="1" fillId="0" borderId="7" xfId="94" applyFont="1" applyBorder="1" applyAlignment="1">
      <alignment horizontal="left" vertical="center" wrapText="1"/>
    </xf>
    <xf numFmtId="0" fontId="26" fillId="0" borderId="0" xfId="9" applyFont="1" applyFill="1" applyAlignment="1">
      <alignment vertical="top"/>
      <protection locked="0"/>
    </xf>
    <xf numFmtId="0" fontId="18" fillId="0" borderId="0" xfId="9" applyFont="1" applyFill="1" applyAlignment="1">
      <alignment horizontal="center" vertical="center" wrapText="1"/>
      <protection locked="0"/>
    </xf>
    <xf numFmtId="0" fontId="19" fillId="0" borderId="0" xfId="9" applyFont="1" applyFill="1" applyAlignment="1">
      <alignment horizontal="center" vertical="center"/>
      <protection locked="0"/>
    </xf>
    <xf numFmtId="49" fontId="22" fillId="0" borderId="2" xfId="9" applyNumberFormat="1" applyFont="1" applyFill="1" applyBorder="1" applyAlignment="1">
      <alignment horizontal="center" vertical="center"/>
      <protection locked="0"/>
    </xf>
    <xf numFmtId="0" fontId="26" fillId="0" borderId="0" xfId="82" applyFont="1" applyFill="1" applyAlignment="1">
      <alignment vertical="center" wrapText="1"/>
    </xf>
    <xf numFmtId="49" fontId="27" fillId="0" borderId="2" xfId="9" applyNumberFormat="1" applyFont="1" applyFill="1" applyBorder="1" applyAlignment="1">
      <alignment horizontal="center" vertical="center"/>
      <protection locked="0"/>
    </xf>
    <xf numFmtId="49" fontId="10" fillId="0" borderId="2" xfId="9" applyNumberFormat="1" applyFont="1" applyFill="1" applyBorder="1" applyAlignment="1">
      <alignment horizontal="right" vertical="center"/>
      <protection locked="0"/>
    </xf>
    <xf numFmtId="181" fontId="17" fillId="0" borderId="0" xfId="9" applyNumberFormat="1" applyFont="1" applyFill="1" applyAlignment="1">
      <alignment vertical="top"/>
      <protection locked="0"/>
    </xf>
    <xf numFmtId="0" fontId="17" fillId="0" borderId="0" xfId="82" applyFont="1" applyFill="1" applyAlignment="1">
      <alignment vertical="center" wrapText="1"/>
    </xf>
    <xf numFmtId="49" fontId="24" fillId="0" borderId="7" xfId="9" applyNumberFormat="1" applyFont="1" applyFill="1" applyBorder="1" applyAlignment="1">
      <alignment horizontal="left" vertical="center"/>
      <protection locked="0"/>
    </xf>
    <xf numFmtId="49" fontId="10" fillId="0" borderId="7" xfId="9" applyNumberFormat="1" applyFont="1" applyFill="1" applyBorder="1" applyAlignment="1">
      <alignment horizontal="left" vertical="center"/>
      <protection locked="0"/>
    </xf>
    <xf numFmtId="176" fontId="26" fillId="0" borderId="0" xfId="9" applyNumberFormat="1" applyFont="1" applyFill="1" applyAlignment="1">
      <alignment vertical="top"/>
      <protection locked="0"/>
    </xf>
    <xf numFmtId="0" fontId="26" fillId="0" borderId="0" xfId="82" applyFont="1" applyFill="1" applyAlignment="1">
      <alignment horizontal="center" vertical="center" wrapText="1"/>
    </xf>
    <xf numFmtId="0" fontId="17" fillId="0" borderId="0" xfId="82" applyFont="1" applyFill="1" applyAlignment="1">
      <alignment horizontal="center" vertical="center" wrapText="1"/>
    </xf>
    <xf numFmtId="179" fontId="10" fillId="0" borderId="2" xfId="9" applyNumberFormat="1" applyFont="1" applyFill="1" applyBorder="1" applyAlignment="1">
      <alignment vertical="center"/>
      <protection locked="0"/>
    </xf>
    <xf numFmtId="49" fontId="9" fillId="0" borderId="2" xfId="9" applyNumberFormat="1" applyFont="1" applyFill="1" applyBorder="1" applyAlignment="1">
      <alignment horizontal="left" vertical="center"/>
      <protection locked="0"/>
    </xf>
    <xf numFmtId="0" fontId="9" fillId="0" borderId="2" xfId="9" applyFont="1" applyFill="1" applyBorder="1" applyAlignment="1">
      <alignment horizontal="left" vertical="center"/>
      <protection locked="0"/>
    </xf>
    <xf numFmtId="178" fontId="10" fillId="0" borderId="2" xfId="9" applyNumberFormat="1" applyFont="1" applyFill="1" applyBorder="1" applyAlignment="1">
      <alignment vertical="center"/>
      <protection locked="0"/>
    </xf>
    <xf numFmtId="0" fontId="9" fillId="0" borderId="8" xfId="9" applyFont="1" applyFill="1" applyBorder="1" applyAlignment="1">
      <alignment horizontal="center" vertical="center"/>
      <protection locked="0"/>
    </xf>
    <xf numFmtId="0" fontId="9" fillId="0" borderId="9" xfId="9" applyFont="1" applyFill="1" applyBorder="1" applyAlignment="1">
      <alignment horizontal="center" vertical="center"/>
      <protection locked="0"/>
    </xf>
    <xf numFmtId="178" fontId="9" fillId="0" borderId="2" xfId="9" applyNumberFormat="1" applyFont="1" applyFill="1" applyBorder="1" applyAlignment="1">
      <alignment vertical="center"/>
      <protection locked="0"/>
    </xf>
    <xf numFmtId="176" fontId="10" fillId="0" borderId="0" xfId="9" applyNumberFormat="1" applyFont="1" applyFill="1" applyAlignment="1">
      <alignment horizontal="right" vertical="center"/>
      <protection locked="0"/>
    </xf>
    <xf numFmtId="49" fontId="28" fillId="0" borderId="2" xfId="9" applyNumberFormat="1" applyFont="1" applyFill="1" applyBorder="1" applyAlignment="1">
      <alignment horizontal="left" vertical="center"/>
      <protection locked="0"/>
    </xf>
    <xf numFmtId="49" fontId="10" fillId="0" borderId="0" xfId="82" applyNumberFormat="1" applyFont="1" applyFill="1" applyAlignment="1">
      <alignment horizontal="left"/>
    </xf>
    <xf numFmtId="181" fontId="10" fillId="0" borderId="0" xfId="9" applyNumberFormat="1" applyFont="1" applyFill="1" applyAlignment="1">
      <alignment vertical="top"/>
      <protection locked="0"/>
    </xf>
    <xf numFmtId="0" fontId="28" fillId="0" borderId="8" xfId="9" applyFont="1" applyFill="1" applyBorder="1" applyAlignment="1">
      <alignment horizontal="center" vertical="center"/>
      <protection locked="0"/>
    </xf>
    <xf numFmtId="49" fontId="9" fillId="0" borderId="2" xfId="9" applyNumberFormat="1" applyFont="1" applyFill="1" applyBorder="1" applyAlignment="1">
      <alignment horizontal="right" vertical="center"/>
      <protection locked="0"/>
    </xf>
    <xf numFmtId="49" fontId="24" fillId="0" borderId="7" xfId="9" applyNumberFormat="1" applyFont="1" applyFill="1" applyBorder="1" applyAlignment="1">
      <alignment horizontal="left" vertical="top"/>
      <protection locked="0"/>
    </xf>
    <xf numFmtId="49" fontId="10" fillId="0" borderId="7" xfId="9" applyNumberFormat="1" applyFont="1" applyFill="1" applyBorder="1" applyAlignment="1">
      <alignment horizontal="left" vertical="top"/>
      <protection locked="0"/>
    </xf>
    <xf numFmtId="49" fontId="10" fillId="0" borderId="0" xfId="82" applyNumberFormat="1" applyFont="1" applyFill="1" applyAlignment="1" applyProtection="1">
      <alignment horizontal="left" vertical="center"/>
      <protection locked="0"/>
    </xf>
    <xf numFmtId="0" fontId="22" fillId="0" borderId="0" xfId="82" applyFont="1" applyFill="1" applyAlignment="1">
      <alignment vertical="center"/>
    </xf>
    <xf numFmtId="49" fontId="10" fillId="0" borderId="0" xfId="82" applyNumberFormat="1" applyFont="1" applyFill="1" applyAlignment="1">
      <alignment horizontal="left" vertical="center" indent="1"/>
    </xf>
    <xf numFmtId="0" fontId="22" fillId="0" borderId="2" xfId="82" applyFont="1" applyFill="1" applyBorder="1" applyAlignment="1">
      <alignment horizontal="center" vertical="center"/>
    </xf>
    <xf numFmtId="176" fontId="22" fillId="0" borderId="2" xfId="82" applyNumberFormat="1" applyFont="1" applyFill="1" applyBorder="1" applyAlignment="1">
      <alignment horizontal="center" vertical="center"/>
    </xf>
    <xf numFmtId="49" fontId="27" fillId="0" borderId="2" xfId="82" applyNumberFormat="1" applyFont="1" applyFill="1" applyBorder="1" applyAlignment="1">
      <alignment horizontal="center" vertical="center"/>
    </xf>
    <xf numFmtId="49" fontId="10" fillId="0" borderId="2" xfId="82" applyNumberFormat="1" applyFont="1" applyFill="1" applyBorder="1" applyAlignment="1">
      <alignment horizontal="right" vertical="center"/>
    </xf>
    <xf numFmtId="178" fontId="9" fillId="0" borderId="2" xfId="82" applyNumberFormat="1" applyFont="1" applyFill="1" applyBorder="1" applyAlignment="1">
      <alignment horizontal="right" vertical="center"/>
    </xf>
    <xf numFmtId="0" fontId="29" fillId="0" borderId="7" xfId="82" applyFont="1" applyFill="1" applyBorder="1" applyAlignment="1">
      <alignment horizontal="left" vertical="center"/>
    </xf>
    <xf numFmtId="49" fontId="30" fillId="2" borderId="2" xfId="80" applyNumberFormat="1" applyFont="1" applyFill="1" applyBorder="1" applyAlignment="1" applyProtection="1">
      <alignment horizontal="left" vertical="center" wrapText="1"/>
      <protection locked="0"/>
    </xf>
    <xf numFmtId="181" fontId="9" fillId="0" borderId="2" xfId="94" applyNumberFormat="1" applyFont="1" applyFill="1" applyBorder="1" applyAlignment="1">
      <alignment horizontal="right" vertical="center" wrapText="1"/>
    </xf>
    <xf numFmtId="0" fontId="31" fillId="0" borderId="10" xfId="0" applyNumberFormat="1" applyFont="1" applyFill="1" applyBorder="1" applyAlignment="1">
      <alignment vertical="center" wrapText="1"/>
    </xf>
    <xf numFmtId="2" fontId="32" fillId="0" borderId="10" xfId="0" applyNumberFormat="1" applyFont="1" applyFill="1" applyBorder="1" applyAlignment="1">
      <alignment horizontal="right" vertical="center"/>
    </xf>
    <xf numFmtId="0" fontId="10" fillId="0" borderId="0" xfId="94" applyFont="1" applyBorder="1" applyAlignment="1">
      <alignment wrapText="1"/>
    </xf>
    <xf numFmtId="49" fontId="30" fillId="0" borderId="10" xfId="0" applyNumberFormat="1" applyFont="1" applyFill="1" applyBorder="1" applyAlignment="1">
      <alignment horizontal="left" vertical="center" wrapText="1"/>
    </xf>
    <xf numFmtId="2" fontId="30" fillId="2" borderId="2" xfId="83" applyNumberFormat="1" applyFont="1" applyFill="1" applyBorder="1" applyAlignment="1" applyProtection="1">
      <alignment horizontal="right" vertical="center" wrapText="1"/>
      <protection locked="0"/>
    </xf>
    <xf numFmtId="49" fontId="31" fillId="0" borderId="10" xfId="0" applyNumberFormat="1" applyFont="1" applyFill="1" applyBorder="1" applyAlignment="1">
      <alignment horizontal="left" vertical="center" wrapText="1"/>
    </xf>
    <xf numFmtId="2" fontId="32" fillId="0" borderId="10" xfId="0" applyNumberFormat="1" applyFont="1" applyFill="1" applyBorder="1" applyAlignment="1">
      <alignment horizontal="right" vertical="center" wrapText="1"/>
    </xf>
    <xf numFmtId="181" fontId="9" fillId="0" borderId="2" xfId="94" applyNumberFormat="1" applyFont="1" applyBorder="1" applyAlignment="1">
      <alignment horizontal="right" vertical="center" wrapText="1"/>
    </xf>
    <xf numFmtId="0" fontId="25" fillId="0" borderId="0" xfId="94" applyFont="1" applyAlignment="1">
      <alignment wrapText="1"/>
    </xf>
    <xf numFmtId="181" fontId="10" fillId="0" borderId="2" xfId="9" applyNumberFormat="1" applyFont="1" applyFill="1" applyBorder="1" applyAlignment="1">
      <alignment horizontal="right" vertical="center"/>
      <protection locked="0"/>
    </xf>
    <xf numFmtId="49" fontId="24" fillId="0" borderId="0" xfId="9" applyNumberFormat="1" applyFont="1" applyFill="1" applyAlignment="1">
      <alignment horizontal="left" vertical="top"/>
      <protection locked="0"/>
    </xf>
    <xf numFmtId="0" fontId="33" fillId="0" borderId="0" xfId="9" applyFont="1" applyFill="1" applyAlignment="1">
      <alignment vertical="top"/>
      <protection locked="0"/>
    </xf>
    <xf numFmtId="49" fontId="10" fillId="0" borderId="0" xfId="9" applyNumberFormat="1" applyFont="1" applyFill="1" applyAlignment="1">
      <alignment horizontal="left" vertical="top" indent="1"/>
      <protection locked="0"/>
    </xf>
    <xf numFmtId="49" fontId="10" fillId="0" borderId="0" xfId="9" applyNumberFormat="1" applyFont="1" applyFill="1" applyAlignment="1">
      <alignment horizontal="left" vertical="top" indent="2"/>
      <protection locked="0"/>
    </xf>
    <xf numFmtId="176" fontId="10" fillId="0" borderId="0" xfId="9" applyNumberFormat="1" applyFont="1" applyFill="1" applyAlignment="1">
      <alignment horizontal="right" vertical="top"/>
      <protection locked="0"/>
    </xf>
    <xf numFmtId="0" fontId="22" fillId="0" borderId="2" xfId="9" applyFont="1" applyFill="1" applyBorder="1" applyAlignment="1">
      <alignment horizontal="center" vertical="center"/>
      <protection locked="0"/>
    </xf>
    <xf numFmtId="176" fontId="22" fillId="0" borderId="2" xfId="9" applyNumberFormat="1" applyFont="1" applyFill="1" applyBorder="1" applyAlignment="1">
      <alignment horizontal="center" vertical="center"/>
      <protection locked="0"/>
    </xf>
    <xf numFmtId="0" fontId="33" fillId="0" borderId="0" xfId="82" applyFont="1" applyFill="1" applyAlignment="1">
      <alignment vertical="center" wrapText="1"/>
    </xf>
    <xf numFmtId="49" fontId="30" fillId="2" borderId="2" xfId="82" applyNumberFormat="1" applyFont="1" applyFill="1" applyBorder="1" applyAlignment="1" applyProtection="1">
      <alignment vertical="center"/>
      <protection locked="0"/>
    </xf>
    <xf numFmtId="49" fontId="30" fillId="2" borderId="2" xfId="82" applyNumberFormat="1" applyFont="1" applyFill="1" applyBorder="1" applyAlignment="1" applyProtection="1">
      <alignment vertical="center" wrapText="1"/>
      <protection locked="0"/>
    </xf>
    <xf numFmtId="2" fontId="30" fillId="2" borderId="2" xfId="25" applyNumberFormat="1" applyFont="1" applyFill="1" applyBorder="1" applyAlignment="1">
      <alignment vertical="center"/>
      <protection locked="0"/>
    </xf>
    <xf numFmtId="49" fontId="10" fillId="0" borderId="0" xfId="82" applyNumberFormat="1" applyFont="1" applyFill="1" applyAlignment="1">
      <alignment horizontal="left" indent="1"/>
    </xf>
    <xf numFmtId="49" fontId="32" fillId="2" borderId="2" xfId="82" applyNumberFormat="1" applyFont="1" applyFill="1" applyBorder="1" applyAlignment="1" applyProtection="1">
      <alignment vertical="center"/>
      <protection locked="0"/>
    </xf>
    <xf numFmtId="49" fontId="32" fillId="2" borderId="2" xfId="82" applyNumberFormat="1" applyFont="1" applyFill="1" applyBorder="1" applyAlignment="1" applyProtection="1">
      <alignment vertical="center" wrapText="1"/>
      <protection locked="0"/>
    </xf>
    <xf numFmtId="2" fontId="32" fillId="2" borderId="2" xfId="25" applyNumberFormat="1" applyFont="1" applyFill="1" applyBorder="1" applyAlignment="1">
      <alignment vertical="center"/>
      <protection locked="0"/>
    </xf>
    <xf numFmtId="49" fontId="10" fillId="0" borderId="0" xfId="82" applyNumberFormat="1" applyFont="1" applyFill="1" applyAlignment="1">
      <alignment horizontal="left" indent="2"/>
    </xf>
    <xf numFmtId="2" fontId="32" fillId="0" borderId="2" xfId="82" applyNumberFormat="1" applyFont="1" applyFill="1" applyBorder="1" applyAlignment="1" applyProtection="1">
      <alignment vertical="center"/>
      <protection locked="0"/>
    </xf>
    <xf numFmtId="181" fontId="30" fillId="2" borderId="2" xfId="82" applyNumberFormat="1" applyFont="1" applyFill="1" applyBorder="1" applyAlignment="1" applyProtection="1">
      <alignment vertical="center"/>
      <protection locked="0"/>
    </xf>
    <xf numFmtId="49" fontId="34" fillId="0" borderId="2" xfId="9" applyNumberFormat="1" applyFont="1" applyFill="1" applyBorder="1" applyAlignment="1">
      <alignment horizontal="center" vertical="center"/>
      <protection locked="0"/>
    </xf>
    <xf numFmtId="176" fontId="9" fillId="0" borderId="2" xfId="9" applyNumberFormat="1" applyFont="1" applyFill="1" applyBorder="1" applyAlignment="1">
      <alignment vertical="center"/>
      <protection locked="0"/>
    </xf>
    <xf numFmtId="176" fontId="33" fillId="0" borderId="0" xfId="9" applyNumberFormat="1" applyFont="1" applyFill="1" applyAlignment="1">
      <alignment vertical="top"/>
      <protection locked="0"/>
    </xf>
    <xf numFmtId="0" fontId="33" fillId="0" borderId="0" xfId="82" applyFont="1" applyFill="1" applyAlignment="1">
      <alignment horizontal="center" vertical="center" wrapText="1"/>
    </xf>
    <xf numFmtId="49" fontId="10" fillId="0" borderId="0" xfId="82" applyNumberFormat="1" applyFont="1" applyFill="1" applyAlignment="1" applyProtection="1">
      <alignment horizontal="left" vertical="center" indent="1"/>
      <protection locked="0"/>
    </xf>
    <xf numFmtId="49" fontId="10" fillId="0" borderId="0" xfId="82" applyNumberFormat="1" applyFont="1" applyFill="1" applyAlignment="1" applyProtection="1">
      <alignment horizontal="left" vertical="center" indent="2"/>
      <protection locked="0"/>
    </xf>
    <xf numFmtId="0" fontId="9" fillId="0" borderId="2" xfId="9" applyNumberFormat="1" applyFont="1" applyFill="1" applyBorder="1" applyAlignment="1">
      <alignment horizontal="right" vertical="center"/>
      <protection locked="0"/>
    </xf>
    <xf numFmtId="3" fontId="24" fillId="0" borderId="2" xfId="76" applyNumberFormat="1" applyFont="1" applyFill="1" applyBorder="1" applyAlignment="1" applyProtection="1">
      <alignment vertical="center" wrapText="1" shrinkToFit="1"/>
    </xf>
    <xf numFmtId="0" fontId="24" fillId="0" borderId="2" xfId="76" applyNumberFormat="1" applyFont="1" applyFill="1" applyBorder="1" applyAlignment="1">
      <alignment vertical="center" shrinkToFit="1"/>
    </xf>
    <xf numFmtId="3" fontId="24" fillId="0" borderId="2" xfId="76" applyNumberFormat="1" applyFont="1" applyFill="1" applyBorder="1" applyAlignment="1" applyProtection="1">
      <alignment vertical="center" shrinkToFit="1"/>
    </xf>
    <xf numFmtId="3" fontId="34" fillId="0" borderId="8" xfId="76" applyNumberFormat="1" applyFont="1" applyFill="1" applyBorder="1" applyAlignment="1" applyProtection="1">
      <alignment vertical="center" shrinkToFit="1"/>
    </xf>
    <xf numFmtId="0" fontId="34" fillId="0" borderId="2" xfId="76" applyNumberFormat="1" applyFont="1" applyFill="1" applyBorder="1" applyAlignment="1">
      <alignment vertical="center" shrinkToFit="1"/>
    </xf>
    <xf numFmtId="176" fontId="9" fillId="0" borderId="2" xfId="9" applyNumberFormat="1" applyFont="1" applyFill="1" applyBorder="1" applyAlignment="1">
      <alignment horizontal="right" vertical="center"/>
      <protection locked="0"/>
    </xf>
    <xf numFmtId="3" fontId="24" fillId="0" borderId="8" xfId="76" applyNumberFormat="1" applyFont="1" applyFill="1" applyBorder="1" applyAlignment="1" applyProtection="1">
      <alignment vertical="center" shrinkToFit="1"/>
    </xf>
    <xf numFmtId="176" fontId="10" fillId="0" borderId="2" xfId="9" applyNumberFormat="1" applyFont="1" applyFill="1" applyBorder="1" applyAlignment="1">
      <alignment vertical="center"/>
      <protection locked="0"/>
    </xf>
    <xf numFmtId="0" fontId="24" fillId="0" borderId="8" xfId="76" applyFont="1" applyFill="1" applyBorder="1" applyAlignment="1">
      <alignment horizontal="left" vertical="center" shrinkToFit="1"/>
    </xf>
    <xf numFmtId="176" fontId="9" fillId="0" borderId="2" xfId="82" applyNumberFormat="1" applyFont="1" applyFill="1" applyBorder="1" applyAlignment="1">
      <alignment horizontal="right" vertical="center"/>
    </xf>
    <xf numFmtId="0" fontId="10" fillId="0" borderId="2" xfId="82" applyNumberFormat="1" applyFont="1" applyFill="1" applyBorder="1" applyAlignment="1">
      <alignment horizontal="right" vertical="center"/>
    </xf>
    <xf numFmtId="176" fontId="10" fillId="0" borderId="2" xfId="82" applyNumberFormat="1" applyFont="1" applyFill="1" applyBorder="1" applyAlignment="1">
      <alignment horizontal="right" vertical="center"/>
    </xf>
    <xf numFmtId="3" fontId="34" fillId="0" borderId="2" xfId="76" applyNumberFormat="1" applyFont="1" applyFill="1" applyBorder="1" applyAlignment="1" applyProtection="1">
      <alignment vertical="center" shrinkToFit="1"/>
    </xf>
    <xf numFmtId="0" fontId="34" fillId="0" borderId="2" xfId="76" applyFont="1" applyFill="1" applyBorder="1" applyAlignment="1">
      <alignment vertical="center" shrinkToFit="1"/>
    </xf>
    <xf numFmtId="0" fontId="24" fillId="0" borderId="2" xfId="76" applyFont="1" applyFill="1" applyBorder="1" applyAlignment="1">
      <alignment vertical="center" shrinkToFit="1"/>
    </xf>
    <xf numFmtId="176" fontId="9" fillId="0" borderId="2" xfId="82" applyNumberFormat="1" applyFont="1" applyFill="1" applyBorder="1" applyAlignment="1">
      <alignment vertical="center"/>
    </xf>
    <xf numFmtId="176" fontId="9" fillId="0" borderId="0" xfId="82" applyNumberFormat="1" applyFont="1" applyFill="1" applyAlignment="1">
      <alignment vertical="center"/>
    </xf>
    <xf numFmtId="0" fontId="10" fillId="2" borderId="0" xfId="94" applyFont="1" applyFill="1" applyAlignment="1">
      <alignment wrapText="1"/>
    </xf>
    <xf numFmtId="0" fontId="22" fillId="2" borderId="0" xfId="94" applyFont="1" applyFill="1" applyAlignment="1">
      <alignment horizontal="center" vertical="center" wrapText="1"/>
    </xf>
    <xf numFmtId="0" fontId="1" fillId="2" borderId="0" xfId="94" applyFont="1" applyFill="1" applyAlignment="1">
      <alignment wrapText="1"/>
    </xf>
    <xf numFmtId="0" fontId="10" fillId="2" borderId="0" xfId="95" applyFont="1" applyFill="1" applyBorder="1" applyAlignment="1">
      <alignment vertical="center" wrapText="1"/>
    </xf>
    <xf numFmtId="0" fontId="3" fillId="2" borderId="0" xfId="95" applyFont="1" applyFill="1" applyBorder="1" applyAlignment="1">
      <alignment horizontal="left" vertical="center" wrapText="1"/>
    </xf>
    <xf numFmtId="49" fontId="18" fillId="2" borderId="0" xfId="94" applyNumberFormat="1" applyFont="1" applyFill="1" applyAlignment="1">
      <alignment horizontal="center" vertical="center" wrapText="1"/>
    </xf>
    <xf numFmtId="0" fontId="9" fillId="2" borderId="0" xfId="94" applyFont="1" applyFill="1" applyAlignment="1">
      <alignment wrapText="1"/>
    </xf>
    <xf numFmtId="176" fontId="23" fillId="2" borderId="0" xfId="9" applyNumberFormat="1" applyFont="1" applyFill="1" applyAlignment="1">
      <alignment horizontal="right" vertical="top"/>
      <protection locked="0"/>
    </xf>
    <xf numFmtId="0" fontId="22" fillId="2" borderId="2" xfId="94" applyFont="1" applyFill="1" applyBorder="1" applyAlignment="1">
      <alignment horizontal="center" vertical="center" wrapText="1"/>
    </xf>
    <xf numFmtId="178" fontId="35" fillId="2" borderId="2" xfId="94" applyNumberFormat="1" applyFont="1" applyFill="1" applyBorder="1" applyAlignment="1">
      <alignment horizontal="center" vertical="center" wrapText="1"/>
    </xf>
    <xf numFmtId="0" fontId="22" fillId="2" borderId="0" xfId="94" applyFont="1" applyFill="1" applyBorder="1" applyAlignment="1">
      <alignment horizontal="center" vertical="center" wrapText="1"/>
    </xf>
    <xf numFmtId="0" fontId="36" fillId="0" borderId="10" xfId="0" applyNumberFormat="1" applyFont="1" applyFill="1" applyBorder="1" applyAlignment="1">
      <alignment vertical="center" wrapText="1"/>
    </xf>
    <xf numFmtId="0" fontId="9" fillId="2" borderId="2" xfId="94" applyFont="1" applyFill="1" applyBorder="1" applyAlignment="1">
      <alignment horizontal="center" vertical="center" wrapText="1"/>
    </xf>
    <xf numFmtId="178" fontId="8" fillId="2" borderId="2" xfId="94" applyNumberFormat="1" applyFont="1" applyFill="1" applyBorder="1" applyAlignment="1">
      <alignment wrapText="1"/>
    </xf>
    <xf numFmtId="0" fontId="25" fillId="2" borderId="0" xfId="94" applyFont="1" applyFill="1" applyAlignment="1">
      <alignment wrapText="1"/>
    </xf>
    <xf numFmtId="181" fontId="10" fillId="0" borderId="2" xfId="9" applyNumberFormat="1" applyFont="1" applyFill="1" applyBorder="1" applyAlignment="1">
      <alignment horizontal="center" vertical="center"/>
      <protection locked="0"/>
    </xf>
    <xf numFmtId="49" fontId="9" fillId="0" borderId="0" xfId="82" applyNumberFormat="1" applyFont="1" applyFill="1" applyAlignment="1">
      <alignment horizontal="left" vertical="center"/>
    </xf>
    <xf numFmtId="49" fontId="34" fillId="2" borderId="2" xfId="0" applyNumberFormat="1" applyFont="1" applyFill="1" applyBorder="1" applyAlignment="1">
      <alignment vertical="center"/>
    </xf>
    <xf numFmtId="0" fontId="37" fillId="2" borderId="2" xfId="0" applyFont="1" applyFill="1" applyBorder="1" applyAlignment="1">
      <alignment vertical="center"/>
    </xf>
    <xf numFmtId="49" fontId="24" fillId="2" borderId="2" xfId="0" applyNumberFormat="1" applyFont="1" applyFill="1" applyBorder="1" applyAlignment="1">
      <alignment vertical="center"/>
    </xf>
    <xf numFmtId="49" fontId="24" fillId="2" borderId="2" xfId="0" applyNumberFormat="1" applyFont="1" applyFill="1" applyBorder="1" applyAlignment="1">
      <alignment horizontal="left" vertical="center" indent="1"/>
    </xf>
    <xf numFmtId="2" fontId="38" fillId="2" borderId="2" xfId="0" applyNumberFormat="1" applyFont="1" applyFill="1" applyBorder="1" applyAlignment="1">
      <alignment vertical="center"/>
    </xf>
    <xf numFmtId="0" fontId="38" fillId="2" borderId="2" xfId="0" applyFont="1" applyFill="1" applyBorder="1" applyAlignment="1">
      <alignment vertical="center"/>
    </xf>
    <xf numFmtId="49" fontId="24" fillId="2" borderId="2" xfId="0" applyNumberFormat="1" applyFont="1" applyFill="1" applyBorder="1" applyAlignment="1">
      <alignment vertical="center" wrapText="1"/>
    </xf>
    <xf numFmtId="49" fontId="24" fillId="2" borderId="2" xfId="0" applyNumberFormat="1" applyFont="1" applyFill="1" applyBorder="1" applyAlignment="1">
      <alignment horizontal="left" vertical="center" indent="1" shrinkToFit="1"/>
    </xf>
    <xf numFmtId="0" fontId="39" fillId="0" borderId="2" xfId="82" applyFont="1" applyFill="1" applyBorder="1" applyAlignment="1">
      <alignment horizontal="center" vertical="center"/>
    </xf>
    <xf numFmtId="0" fontId="8" fillId="0" borderId="2" xfId="82" applyFont="1" applyFill="1" applyBorder="1" applyAlignment="1">
      <alignment horizontal="center" vertical="center"/>
    </xf>
    <xf numFmtId="178" fontId="8" fillId="0" borderId="2" xfId="82" applyNumberFormat="1" applyFont="1" applyFill="1" applyBorder="1" applyAlignment="1">
      <alignment vertical="center"/>
    </xf>
    <xf numFmtId="0" fontId="10" fillId="2" borderId="0" xfId="9" applyFont="1" applyFill="1" applyAlignment="1">
      <alignment vertical="top"/>
      <protection locked="0"/>
    </xf>
    <xf numFmtId="49" fontId="9" fillId="2" borderId="0" xfId="9" applyNumberFormat="1" applyFont="1" applyFill="1" applyAlignment="1">
      <alignment horizontal="left" vertical="top"/>
      <protection locked="0"/>
    </xf>
    <xf numFmtId="49" fontId="10" fillId="2" borderId="0" xfId="9" applyNumberFormat="1" applyFont="1" applyFill="1" applyAlignment="1">
      <alignment horizontal="left" vertical="top" indent="1"/>
      <protection locked="0"/>
    </xf>
    <xf numFmtId="49" fontId="10" fillId="2" borderId="0" xfId="9" applyNumberFormat="1" applyFont="1" applyFill="1" applyAlignment="1">
      <alignment horizontal="left" vertical="top" indent="2"/>
      <protection locked="0"/>
    </xf>
    <xf numFmtId="0" fontId="26" fillId="2" borderId="0" xfId="9" applyFont="1" applyFill="1" applyAlignment="1">
      <alignment vertical="top"/>
      <protection locked="0"/>
    </xf>
    <xf numFmtId="49" fontId="10" fillId="2" borderId="0" xfId="9" applyNumberFormat="1" applyFont="1" applyFill="1" applyAlignment="1">
      <alignment horizontal="left" vertical="top"/>
      <protection locked="0"/>
    </xf>
    <xf numFmtId="176" fontId="10" fillId="2" borderId="0" xfId="9" applyNumberFormat="1" applyFont="1" applyFill="1" applyAlignment="1">
      <alignment vertical="top"/>
      <protection locked="0"/>
    </xf>
    <xf numFmtId="0" fontId="17" fillId="2" borderId="0" xfId="9" applyFont="1" applyFill="1" applyAlignment="1">
      <alignment vertical="top"/>
      <protection locked="0"/>
    </xf>
    <xf numFmtId="49" fontId="17" fillId="2" borderId="0" xfId="82" applyNumberFormat="1" applyFont="1" applyFill="1"/>
    <xf numFmtId="2" fontId="17" fillId="2" borderId="0" xfId="82" applyNumberFormat="1" applyFont="1" applyFill="1"/>
    <xf numFmtId="176" fontId="17" fillId="2" borderId="0" xfId="9" applyNumberFormat="1" applyFont="1" applyFill="1" applyAlignment="1">
      <alignment vertical="top"/>
      <protection locked="0"/>
    </xf>
    <xf numFmtId="0" fontId="10" fillId="2" borderId="0" xfId="95" applyFont="1" applyFill="1" applyBorder="1" applyAlignment="1">
      <alignment horizontal="left" vertical="center"/>
    </xf>
    <xf numFmtId="0" fontId="18" fillId="2" borderId="0" xfId="9" applyFont="1" applyFill="1" applyAlignment="1">
      <alignment horizontal="center" vertical="top"/>
      <protection locked="0"/>
    </xf>
    <xf numFmtId="0" fontId="19" fillId="2" borderId="0" xfId="9" applyFont="1" applyFill="1" applyAlignment="1">
      <alignment horizontal="center" vertical="top"/>
      <protection locked="0"/>
    </xf>
    <xf numFmtId="176" fontId="19" fillId="2" borderId="0" xfId="9" applyNumberFormat="1" applyFont="1" applyFill="1" applyAlignment="1">
      <alignment horizontal="center" vertical="top"/>
      <protection locked="0"/>
    </xf>
    <xf numFmtId="176" fontId="10" fillId="2" borderId="0" xfId="9" applyNumberFormat="1" applyFont="1" applyFill="1" applyAlignment="1">
      <alignment horizontal="right" vertical="center"/>
      <protection locked="0"/>
    </xf>
    <xf numFmtId="49" fontId="9" fillId="2" borderId="2" xfId="9" applyNumberFormat="1" applyFont="1" applyFill="1" applyBorder="1" applyAlignment="1">
      <alignment horizontal="center" vertical="center"/>
      <protection locked="0"/>
    </xf>
    <xf numFmtId="0" fontId="9" fillId="2" borderId="2" xfId="9" applyFont="1" applyFill="1" applyBorder="1" applyAlignment="1">
      <alignment horizontal="center" vertical="center"/>
      <protection locked="0"/>
    </xf>
    <xf numFmtId="176" fontId="9" fillId="2" borderId="2" xfId="9" applyNumberFormat="1" applyFont="1" applyFill="1" applyBorder="1" applyAlignment="1">
      <alignment horizontal="center" vertical="center"/>
      <protection locked="0"/>
    </xf>
    <xf numFmtId="0" fontId="10" fillId="2" borderId="0" xfId="82" applyFont="1" applyFill="1" applyAlignment="1">
      <alignment vertical="center" wrapText="1"/>
    </xf>
    <xf numFmtId="181" fontId="30" fillId="0" borderId="2" xfId="0" applyNumberFormat="1" applyFont="1" applyFill="1" applyBorder="1" applyAlignment="1" applyProtection="1">
      <alignment horizontal="left" vertical="center"/>
      <protection locked="0"/>
    </xf>
    <xf numFmtId="181" fontId="30" fillId="0" borderId="2" xfId="0" applyNumberFormat="1" applyFont="1" applyFill="1" applyBorder="1" applyAlignment="1" applyProtection="1">
      <alignment vertical="center"/>
      <protection locked="0"/>
    </xf>
    <xf numFmtId="181" fontId="30" fillId="0" borderId="2" xfId="0" applyNumberFormat="1" applyFont="1" applyFill="1" applyBorder="1" applyAlignment="1" applyProtection="1">
      <alignment horizontal="right" vertical="center"/>
      <protection locked="0"/>
    </xf>
    <xf numFmtId="49" fontId="9" fillId="2" borderId="0" xfId="82" applyNumberFormat="1" applyFont="1" applyFill="1" applyAlignment="1">
      <alignment horizontal="left"/>
    </xf>
    <xf numFmtId="181" fontId="32" fillId="0" borderId="2" xfId="0" applyNumberFormat="1" applyFont="1" applyFill="1" applyBorder="1" applyAlignment="1" applyProtection="1">
      <alignment horizontal="left" vertical="center"/>
      <protection locked="0"/>
    </xf>
    <xf numFmtId="181" fontId="32" fillId="0" borderId="2" xfId="0" applyNumberFormat="1" applyFont="1" applyFill="1" applyBorder="1" applyAlignment="1" applyProtection="1">
      <alignment vertical="center"/>
      <protection locked="0"/>
    </xf>
    <xf numFmtId="181" fontId="32" fillId="0" borderId="2" xfId="0" applyNumberFormat="1" applyFont="1" applyFill="1" applyBorder="1" applyAlignment="1" applyProtection="1">
      <alignment horizontal="right" vertical="center"/>
      <protection locked="0"/>
    </xf>
    <xf numFmtId="49" fontId="10" fillId="2" borderId="0" xfId="82" applyNumberFormat="1" applyFont="1" applyFill="1" applyAlignment="1">
      <alignment horizontal="left" indent="1"/>
    </xf>
    <xf numFmtId="49" fontId="10" fillId="2" borderId="0" xfId="82" applyNumberFormat="1" applyFont="1" applyFill="1" applyAlignment="1">
      <alignment horizontal="left" indent="2"/>
    </xf>
    <xf numFmtId="180" fontId="10" fillId="2" borderId="0" xfId="9" applyNumberFormat="1" applyFont="1" applyFill="1" applyAlignment="1">
      <alignment vertical="top"/>
      <protection locked="0"/>
    </xf>
    <xf numFmtId="49" fontId="10" fillId="2" borderId="0" xfId="82" applyNumberFormat="1" applyFont="1" applyFill="1"/>
    <xf numFmtId="179" fontId="10" fillId="2" borderId="0" xfId="9" applyNumberFormat="1" applyFont="1" applyFill="1" applyAlignment="1">
      <alignment vertical="top"/>
      <protection locked="0"/>
    </xf>
    <xf numFmtId="181" fontId="10" fillId="2" borderId="0" xfId="9" applyNumberFormat="1" applyFont="1" applyFill="1" applyAlignment="1">
      <alignment vertical="top"/>
      <protection locked="0"/>
    </xf>
    <xf numFmtId="49" fontId="32" fillId="0" borderId="2" xfId="0" applyNumberFormat="1" applyFont="1" applyFill="1" applyBorder="1" applyAlignment="1" applyProtection="1">
      <alignment horizontal="left" vertical="center"/>
      <protection locked="0"/>
    </xf>
    <xf numFmtId="0" fontId="9" fillId="2" borderId="0" xfId="9" applyFont="1" applyFill="1" applyAlignment="1">
      <alignment vertical="top"/>
      <protection locked="0"/>
    </xf>
    <xf numFmtId="49" fontId="26" fillId="2" borderId="0" xfId="82" applyNumberFormat="1" applyFont="1" applyFill="1"/>
    <xf numFmtId="0" fontId="10" fillId="2" borderId="0" xfId="82" applyFont="1" applyFill="1" applyAlignment="1">
      <alignment horizontal="center" vertical="center" wrapText="1"/>
    </xf>
    <xf numFmtId="2" fontId="10" fillId="2" borderId="0" xfId="82" applyNumberFormat="1" applyFont="1" applyFill="1"/>
    <xf numFmtId="2" fontId="26" fillId="2" borderId="0" xfId="82" applyNumberFormat="1" applyFont="1" applyFill="1"/>
    <xf numFmtId="176" fontId="26" fillId="2" borderId="0" xfId="9" applyNumberFormat="1" applyFont="1" applyFill="1" applyAlignment="1">
      <alignment vertical="top"/>
      <protection locked="0"/>
    </xf>
    <xf numFmtId="179" fontId="17" fillId="2" borderId="0" xfId="9" applyNumberFormat="1" applyFont="1" applyFill="1" applyAlignment="1">
      <alignment vertical="top"/>
      <protection locked="0"/>
    </xf>
    <xf numFmtId="181" fontId="40" fillId="0" borderId="0" xfId="0" applyNumberFormat="1" applyFont="1" applyFill="1" applyBorder="1" applyAlignment="1" applyProtection="1">
      <alignment horizontal="left" vertical="center"/>
    </xf>
    <xf numFmtId="181" fontId="40" fillId="0" borderId="2" xfId="0" applyNumberFormat="1" applyFont="1" applyFill="1" applyBorder="1" applyAlignment="1" applyProtection="1">
      <alignment horizontal="left" vertical="center"/>
      <protection locked="0"/>
    </xf>
    <xf numFmtId="181" fontId="40" fillId="0" borderId="2" xfId="0" applyNumberFormat="1" applyFont="1" applyFill="1" applyBorder="1" applyAlignment="1" applyProtection="1">
      <alignment vertical="center"/>
      <protection locked="0"/>
    </xf>
    <xf numFmtId="181" fontId="40" fillId="0" borderId="2" xfId="0" applyNumberFormat="1" applyFont="1" applyFill="1" applyBorder="1" applyAlignment="1" applyProtection="1">
      <alignment horizontal="right" vertical="center"/>
      <protection locked="0"/>
    </xf>
    <xf numFmtId="181" fontId="41" fillId="0" borderId="2" xfId="0" applyNumberFormat="1" applyFont="1" applyFill="1" applyBorder="1" applyAlignment="1" applyProtection="1">
      <alignment horizontal="left" vertical="center"/>
      <protection locked="0"/>
    </xf>
    <xf numFmtId="181" fontId="41" fillId="0" borderId="2" xfId="0" applyNumberFormat="1" applyFont="1" applyFill="1" applyBorder="1" applyAlignment="1" applyProtection="1">
      <alignment vertical="center"/>
      <protection locked="0"/>
    </xf>
    <xf numFmtId="181" fontId="41" fillId="0" borderId="2" xfId="0" applyNumberFormat="1" applyFont="1" applyFill="1" applyBorder="1" applyAlignment="1" applyProtection="1">
      <alignment horizontal="right" vertical="center"/>
      <protection locked="0"/>
    </xf>
    <xf numFmtId="49" fontId="34" fillId="2" borderId="8" xfId="9" applyNumberFormat="1" applyFont="1" applyFill="1" applyBorder="1" applyAlignment="1">
      <alignment horizontal="center" vertical="center"/>
      <protection locked="0"/>
    </xf>
    <xf numFmtId="49" fontId="9" fillId="2" borderId="9" xfId="9" applyNumberFormat="1" applyFont="1" applyFill="1" applyBorder="1" applyAlignment="1">
      <alignment horizontal="center" vertical="center"/>
      <protection locked="0"/>
    </xf>
    <xf numFmtId="49" fontId="24" fillId="0" borderId="2" xfId="0" applyNumberFormat="1" applyFont="1" applyFill="1" applyBorder="1" applyAlignment="1" applyProtection="1">
      <alignment horizontal="left" vertical="center"/>
      <protection locked="0"/>
    </xf>
    <xf numFmtId="179" fontId="24" fillId="0" borderId="2" xfId="0" applyNumberFormat="1" applyFont="1" applyFill="1" applyBorder="1" applyAlignment="1" applyProtection="1">
      <alignment horizontal="right" vertical="center"/>
      <protection locked="0"/>
    </xf>
    <xf numFmtId="0" fontId="9" fillId="0" borderId="0" xfId="94" applyFont="1"/>
    <xf numFmtId="49" fontId="18" fillId="0" borderId="0" xfId="94" applyNumberFormat="1" applyFont="1" applyAlignment="1">
      <alignment horizontal="center" vertical="center"/>
    </xf>
    <xf numFmtId="0" fontId="8" fillId="0" borderId="0" xfId="94" applyFont="1" applyAlignment="1">
      <alignment horizontal="center"/>
    </xf>
    <xf numFmtId="182" fontId="1" fillId="0" borderId="0" xfId="94" applyNumberFormat="1" applyFont="1" applyAlignment="1">
      <alignment horizontal="right" vertical="center"/>
    </xf>
    <xf numFmtId="0" fontId="22" fillId="0" borderId="2" xfId="94" applyFont="1" applyBorder="1" applyAlignment="1">
      <alignment horizontal="center" vertical="center"/>
    </xf>
    <xf numFmtId="1" fontId="9" fillId="0" borderId="2" xfId="94" applyNumberFormat="1" applyFont="1" applyBorder="1" applyAlignment="1" applyProtection="1">
      <alignment horizontal="center" vertical="center" wrapText="1"/>
      <protection locked="0"/>
    </xf>
    <xf numFmtId="0" fontId="9" fillId="0" borderId="0" xfId="94" applyFont="1" applyBorder="1" applyAlignment="1">
      <alignment horizontal="center" vertical="center"/>
    </xf>
    <xf numFmtId="0" fontId="39" fillId="0" borderId="2" xfId="84" applyFont="1" applyBorder="1" applyAlignment="1" applyProtection="1">
      <alignment vertical="center"/>
    </xf>
    <xf numFmtId="0" fontId="39" fillId="3" borderId="2" xfId="84" applyFont="1" applyFill="1" applyBorder="1" applyAlignment="1" applyProtection="1">
      <alignment vertical="center"/>
    </xf>
    <xf numFmtId="49" fontId="9" fillId="0" borderId="0" xfId="94" applyNumberFormat="1" applyFont="1" applyBorder="1" applyAlignment="1">
      <alignment horizontal="left" vertical="center"/>
    </xf>
    <xf numFmtId="0" fontId="25" fillId="0" borderId="2" xfId="84" applyFont="1" applyBorder="1" applyAlignment="1" applyProtection="1">
      <alignment horizontal="left" vertical="center" indent="1"/>
    </xf>
    <xf numFmtId="0" fontId="25" fillId="0" borderId="2" xfId="75" applyFont="1" applyFill="1" applyBorder="1" applyAlignment="1">
      <alignment horizontal="right" vertical="center" wrapText="1"/>
    </xf>
    <xf numFmtId="49" fontId="10" fillId="0" borderId="0" xfId="94" applyNumberFormat="1" applyFont="1" applyBorder="1" applyAlignment="1">
      <alignment horizontal="left" indent="1"/>
    </xf>
    <xf numFmtId="0" fontId="10" fillId="0" borderId="0" xfId="94" applyFont="1" applyBorder="1"/>
    <xf numFmtId="0" fontId="9" fillId="0" borderId="0" xfId="94" applyFont="1" applyBorder="1"/>
    <xf numFmtId="0" fontId="0" fillId="0" borderId="2" xfId="84" applyFont="1" applyBorder="1" applyAlignment="1" applyProtection="1">
      <alignment horizontal="left" vertical="center" indent="1"/>
    </xf>
    <xf numFmtId="0" fontId="42" fillId="0" borderId="8" xfId="94" applyFont="1" applyBorder="1" applyAlignment="1">
      <alignment horizontal="center" vertical="center"/>
    </xf>
    <xf numFmtId="179" fontId="8" fillId="0" borderId="2" xfId="94" applyNumberFormat="1" applyFont="1" applyBorder="1" applyAlignment="1">
      <alignment horizontal="right" vertical="center"/>
    </xf>
  </cellXfs>
  <cellStyles count="104">
    <cellStyle name="常规" xfId="0" builtinId="0"/>
    <cellStyle name="货币[0]" xfId="1" builtinId="7"/>
    <cellStyle name="货币" xfId="2" builtinId="4"/>
    <cellStyle name="常规 44" xfId="3"/>
    <cellStyle name="常规 39" xfId="4"/>
    <cellStyle name="60% - 着色 2" xfId="5"/>
    <cellStyle name="20% - 强调文字颜色 3" xfId="6" builtinId="38"/>
    <cellStyle name="输入" xfId="7" builtinId="20"/>
    <cellStyle name="千位分隔[0]" xfId="8" builtinId="6"/>
    <cellStyle name="常规_功能分类1212zhangl" xfId="9"/>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百分比 2" xfId="17"/>
    <cellStyle name="注释" xfId="18" builtinId="10"/>
    <cellStyle name="常规 6" xfId="19"/>
    <cellStyle name="60% - 强调文字颜色 2" xfId="20" builtinId="36"/>
    <cellStyle name="标题 4" xfId="21" builtinId="19"/>
    <cellStyle name="警告文本" xfId="22" builtinId="11"/>
    <cellStyle name="_ET_STYLE_NoName_00_" xfId="23"/>
    <cellStyle name="标题" xfId="24" builtinId="15"/>
    <cellStyle name="常规 5 2" xfId="25"/>
    <cellStyle name="常规 12" xfId="26"/>
    <cellStyle name="着色 1" xfId="27"/>
    <cellStyle name="20% - 着色 5" xfId="28"/>
    <cellStyle name="解释性文本" xfId="29" builtinId="53"/>
    <cellStyle name="标题 1" xfId="30" builtinId="16"/>
    <cellStyle name="标题 2" xfId="31" builtinId="17"/>
    <cellStyle name="60% - 强调文字颜色 1" xfId="32" builtinId="32"/>
    <cellStyle name="标题 3" xfId="33" builtinId="18"/>
    <cellStyle name="60% - 强调文字颜色 4" xfId="34" builtinId="44"/>
    <cellStyle name="输出" xfId="35" builtinId="21"/>
    <cellStyle name="40% - 着色 4" xfId="36"/>
    <cellStyle name="计算" xfId="37" builtinId="22"/>
    <cellStyle name="检查单元格" xfId="38" builtinId="23"/>
    <cellStyle name="20% - 强调文字颜色 6" xfId="39" builtinId="50"/>
    <cellStyle name="强调文字颜色 2" xfId="40" builtinId="33"/>
    <cellStyle name="链接单元格" xfId="41" builtinId="24"/>
    <cellStyle name="汇总" xfId="42" builtinId="25"/>
    <cellStyle name="40% - 着色 5" xfId="43"/>
    <cellStyle name="好" xfId="44" builtinId="26"/>
    <cellStyle name="适中" xfId="45" builtinId="28"/>
    <cellStyle name="着色 5" xfId="46"/>
    <cellStyle name="20% - 强调文字颜色 5" xfId="47" builtinId="46"/>
    <cellStyle name="强调文字颜色 1" xfId="48" builtinId="29"/>
    <cellStyle name="20% - 强调文字颜色 1" xfId="49" builtinId="30"/>
    <cellStyle name="40% - 强调文字颜色 1" xfId="50" builtinId="31"/>
    <cellStyle name="20% - 强调文字颜色 2" xfId="51" builtinId="34"/>
    <cellStyle name="差_全国各省民生政策标准10.7(lp稿)(1)" xfId="52"/>
    <cellStyle name="40% - 强调文字颜色 2" xfId="53" builtinId="35"/>
    <cellStyle name="强调文字颜色 3" xfId="54" builtinId="37"/>
    <cellStyle name="强调文字颜色 4" xfId="55" builtinId="41"/>
    <cellStyle name="no dec" xfId="56"/>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40% - 强调文字颜色 6" xfId="63" builtinId="51"/>
    <cellStyle name="60% - 强调文字颜色 6" xfId="64" builtinId="52"/>
    <cellStyle name="常规 10" xfId="65"/>
    <cellStyle name="_ET_STYLE_NoName_00__2016年人代会报告附表20160104" xfId="66"/>
    <cellStyle name="_ET_STYLE_NoName_00__国库1月5日调整表" xfId="67"/>
    <cellStyle name="差_发老吕2016基本支出测算11.28" xfId="68"/>
    <cellStyle name="Normal_APR" xfId="69"/>
    <cellStyle name="表标题" xfId="70"/>
    <cellStyle name="常规 11" xfId="71"/>
    <cellStyle name="常规 13" xfId="72"/>
    <cellStyle name="常规 14" xfId="73"/>
    <cellStyle name="常规 19" xfId="74"/>
    <cellStyle name="常规 2" xfId="75"/>
    <cellStyle name="常规 2 2" xfId="76"/>
    <cellStyle name="常规 20" xfId="77"/>
    <cellStyle name="常规 21" xfId="78"/>
    <cellStyle name="小数" xfId="79"/>
    <cellStyle name="常规 30" xfId="80"/>
    <cellStyle name="常规 25" xfId="81"/>
    <cellStyle name="常规 3" xfId="82"/>
    <cellStyle name="常规 30 2" xfId="83"/>
    <cellStyle name="常规 4" xfId="84"/>
    <cellStyle name="常规 40" xfId="85"/>
    <cellStyle name="常规 41" xfId="86"/>
    <cellStyle name="常规 43" xfId="87"/>
    <cellStyle name="常规 45" xfId="88"/>
    <cellStyle name="常规 46" xfId="89"/>
    <cellStyle name="常规 47" xfId="90"/>
    <cellStyle name="常规 5" xfId="91"/>
    <cellStyle name="常规 6 2" xfId="92"/>
    <cellStyle name="常规 8" xfId="93"/>
    <cellStyle name="常规_2013.1.人代会报告附表" xfId="94"/>
    <cellStyle name="常规_人代会报告附表（定）曹铂0103" xfId="95"/>
    <cellStyle name="普通_97-917" xfId="96"/>
    <cellStyle name="千分位[0]_BT (2)" xfId="97"/>
    <cellStyle name="千分位_97-917" xfId="98"/>
    <cellStyle name="千位[0]_1" xfId="99"/>
    <cellStyle name="千位_1" xfId="100"/>
    <cellStyle name="数字" xfId="101"/>
    <cellStyle name="未定义" xfId="102"/>
    <cellStyle name="样式 1" xfId="10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4"/>
  <sheetViews>
    <sheetView view="pageBreakPreview" zoomScaleNormal="100" workbookViewId="0">
      <selection activeCell="A16" sqref="A16"/>
    </sheetView>
  </sheetViews>
  <sheetFormatPr defaultColWidth="7.875" defaultRowHeight="15.75" outlineLevelCol="4"/>
  <cols>
    <col min="1" max="2" width="33.5" style="2" customWidth="1"/>
    <col min="3" max="3" width="8" style="2" customWidth="1"/>
    <col min="4" max="4" width="7.875" style="2" customWidth="1"/>
    <col min="5" max="5" width="8.5" style="2" hidden="1" customWidth="1"/>
    <col min="6" max="6" width="7.875" style="2" hidden="1" customWidth="1"/>
    <col min="7" max="254" width="7.875" style="2"/>
    <col min="255" max="255" width="35.75" style="2" customWidth="1"/>
    <col min="256" max="256" width="7.875" style="2" hidden="1" customWidth="1"/>
    <col min="257" max="258" width="12" style="2" customWidth="1"/>
    <col min="259" max="259" width="8" style="2" customWidth="1"/>
    <col min="260" max="260" width="7.875" style="2" customWidth="1"/>
    <col min="261" max="262" width="7.875" style="2" hidden="1" customWidth="1"/>
    <col min="263" max="510" width="7.875" style="2"/>
    <col min="511" max="511" width="35.75" style="2" customWidth="1"/>
    <col min="512" max="512" width="7.875" style="2" hidden="1" customWidth="1"/>
    <col min="513" max="514" width="12" style="2" customWidth="1"/>
    <col min="515" max="515" width="8" style="2" customWidth="1"/>
    <col min="516" max="516" width="7.875" style="2" customWidth="1"/>
    <col min="517" max="518" width="7.875" style="2" hidden="1" customWidth="1"/>
    <col min="519" max="766" width="7.875" style="2"/>
    <col min="767" max="767" width="35.75" style="2" customWidth="1"/>
    <col min="768" max="768" width="7.875" style="2" hidden="1" customWidth="1"/>
    <col min="769" max="770" width="12" style="2" customWidth="1"/>
    <col min="771" max="771" width="8" style="2" customWidth="1"/>
    <col min="772" max="772" width="7.875" style="2" customWidth="1"/>
    <col min="773" max="774" width="7.875" style="2" hidden="1" customWidth="1"/>
    <col min="775" max="1022" width="7.875" style="2"/>
    <col min="1023" max="1023" width="35.75" style="2" customWidth="1"/>
    <col min="1024" max="1024" width="7.875" style="2" hidden="1" customWidth="1"/>
    <col min="1025" max="1026" width="12" style="2" customWidth="1"/>
    <col min="1027" max="1027" width="8" style="2" customWidth="1"/>
    <col min="1028" max="1028" width="7.875" style="2" customWidth="1"/>
    <col min="1029" max="1030" width="7.875" style="2" hidden="1" customWidth="1"/>
    <col min="1031" max="1278" width="7.875" style="2"/>
    <col min="1279" max="1279" width="35.75" style="2" customWidth="1"/>
    <col min="1280" max="1280" width="7.875" style="2" hidden="1" customWidth="1"/>
    <col min="1281" max="1282" width="12" style="2" customWidth="1"/>
    <col min="1283" max="1283" width="8" style="2" customWidth="1"/>
    <col min="1284" max="1284" width="7.875" style="2" customWidth="1"/>
    <col min="1285" max="1286" width="7.875" style="2" hidden="1" customWidth="1"/>
    <col min="1287" max="1534" width="7.875" style="2"/>
    <col min="1535" max="1535" width="35.75" style="2" customWidth="1"/>
    <col min="1536" max="1536" width="7.875" style="2" hidden="1" customWidth="1"/>
    <col min="1537" max="1538" width="12" style="2" customWidth="1"/>
    <col min="1539" max="1539" width="8" style="2" customWidth="1"/>
    <col min="1540" max="1540" width="7.875" style="2" customWidth="1"/>
    <col min="1541" max="1542" width="7.875" style="2" hidden="1" customWidth="1"/>
    <col min="1543" max="1790" width="7.875" style="2"/>
    <col min="1791" max="1791" width="35.75" style="2" customWidth="1"/>
    <col min="1792" max="1792" width="7.875" style="2" hidden="1" customWidth="1"/>
    <col min="1793" max="1794" width="12" style="2" customWidth="1"/>
    <col min="1795" max="1795" width="8" style="2" customWidth="1"/>
    <col min="1796" max="1796" width="7.875" style="2" customWidth="1"/>
    <col min="1797" max="1798" width="7.875" style="2" hidden="1" customWidth="1"/>
    <col min="1799" max="2046" width="7.875" style="2"/>
    <col min="2047" max="2047" width="35.75" style="2" customWidth="1"/>
    <col min="2048" max="2048" width="7.875" style="2" hidden="1" customWidth="1"/>
    <col min="2049" max="2050" width="12" style="2" customWidth="1"/>
    <col min="2051" max="2051" width="8" style="2" customWidth="1"/>
    <col min="2052" max="2052" width="7.875" style="2" customWidth="1"/>
    <col min="2053" max="2054" width="7.875" style="2" hidden="1" customWidth="1"/>
    <col min="2055" max="2302" width="7.875" style="2"/>
    <col min="2303" max="2303" width="35.75" style="2" customWidth="1"/>
    <col min="2304" max="2304" width="7.875" style="2" hidden="1" customWidth="1"/>
    <col min="2305" max="2306" width="12" style="2" customWidth="1"/>
    <col min="2307" max="2307" width="8" style="2" customWidth="1"/>
    <col min="2308" max="2308" width="7.875" style="2" customWidth="1"/>
    <col min="2309" max="2310" width="7.875" style="2" hidden="1" customWidth="1"/>
    <col min="2311" max="2558" width="7.875" style="2"/>
    <col min="2559" max="2559" width="35.75" style="2" customWidth="1"/>
    <col min="2560" max="2560" width="7.875" style="2" hidden="1" customWidth="1"/>
    <col min="2561" max="2562" width="12" style="2" customWidth="1"/>
    <col min="2563" max="2563" width="8" style="2" customWidth="1"/>
    <col min="2564" max="2564" width="7.875" style="2" customWidth="1"/>
    <col min="2565" max="2566" width="7.875" style="2" hidden="1" customWidth="1"/>
    <col min="2567" max="2814" width="7.875" style="2"/>
    <col min="2815" max="2815" width="35.75" style="2" customWidth="1"/>
    <col min="2816" max="2816" width="7.875" style="2" hidden="1" customWidth="1"/>
    <col min="2817" max="2818" width="12" style="2" customWidth="1"/>
    <col min="2819" max="2819" width="8" style="2" customWidth="1"/>
    <col min="2820" max="2820" width="7.875" style="2" customWidth="1"/>
    <col min="2821" max="2822" width="7.875" style="2" hidden="1" customWidth="1"/>
    <col min="2823" max="3070" width="7.875" style="2"/>
    <col min="3071" max="3071" width="35.75" style="2" customWidth="1"/>
    <col min="3072" max="3072" width="7.875" style="2" hidden="1" customWidth="1"/>
    <col min="3073" max="3074" width="12" style="2" customWidth="1"/>
    <col min="3075" max="3075" width="8" style="2" customWidth="1"/>
    <col min="3076" max="3076" width="7.875" style="2" customWidth="1"/>
    <col min="3077" max="3078" width="7.875" style="2" hidden="1" customWidth="1"/>
    <col min="3079" max="3326" width="7.875" style="2"/>
    <col min="3327" max="3327" width="35.75" style="2" customWidth="1"/>
    <col min="3328" max="3328" width="7.875" style="2" hidden="1" customWidth="1"/>
    <col min="3329" max="3330" width="12" style="2" customWidth="1"/>
    <col min="3331" max="3331" width="8" style="2" customWidth="1"/>
    <col min="3332" max="3332" width="7.875" style="2" customWidth="1"/>
    <col min="3333" max="3334" width="7.875" style="2" hidden="1" customWidth="1"/>
    <col min="3335" max="3582" width="7.875" style="2"/>
    <col min="3583" max="3583" width="35.75" style="2" customWidth="1"/>
    <col min="3584" max="3584" width="7.875" style="2" hidden="1" customWidth="1"/>
    <col min="3585" max="3586" width="12" style="2" customWidth="1"/>
    <col min="3587" max="3587" width="8" style="2" customWidth="1"/>
    <col min="3588" max="3588" width="7.875" style="2" customWidth="1"/>
    <col min="3589" max="3590" width="7.875" style="2" hidden="1" customWidth="1"/>
    <col min="3591" max="3838" width="7.875" style="2"/>
    <col min="3839" max="3839" width="35.75" style="2" customWidth="1"/>
    <col min="3840" max="3840" width="7.875" style="2" hidden="1" customWidth="1"/>
    <col min="3841" max="3842" width="12" style="2" customWidth="1"/>
    <col min="3843" max="3843" width="8" style="2" customWidth="1"/>
    <col min="3844" max="3844" width="7.875" style="2" customWidth="1"/>
    <col min="3845" max="3846" width="7.875" style="2" hidden="1" customWidth="1"/>
    <col min="3847" max="4094" width="7.875" style="2"/>
    <col min="4095" max="4095" width="35.75" style="2" customWidth="1"/>
    <col min="4096" max="4096" width="7.875" style="2" hidden="1" customWidth="1"/>
    <col min="4097" max="4098" width="12" style="2" customWidth="1"/>
    <col min="4099" max="4099" width="8" style="2" customWidth="1"/>
    <col min="4100" max="4100" width="7.875" style="2" customWidth="1"/>
    <col min="4101" max="4102" width="7.875" style="2" hidden="1" customWidth="1"/>
    <col min="4103" max="4350" width="7.875" style="2"/>
    <col min="4351" max="4351" width="35.75" style="2" customWidth="1"/>
    <col min="4352" max="4352" width="7.875" style="2" hidden="1" customWidth="1"/>
    <col min="4353" max="4354" width="12" style="2" customWidth="1"/>
    <col min="4355" max="4355" width="8" style="2" customWidth="1"/>
    <col min="4356" max="4356" width="7.875" style="2" customWidth="1"/>
    <col min="4357" max="4358" width="7.875" style="2" hidden="1" customWidth="1"/>
    <col min="4359" max="4606" width="7.875" style="2"/>
    <col min="4607" max="4607" width="35.75" style="2" customWidth="1"/>
    <col min="4608" max="4608" width="7.875" style="2" hidden="1" customWidth="1"/>
    <col min="4609" max="4610" width="12" style="2" customWidth="1"/>
    <col min="4611" max="4611" width="8" style="2" customWidth="1"/>
    <col min="4612" max="4612" width="7.875" style="2" customWidth="1"/>
    <col min="4613" max="4614" width="7.875" style="2" hidden="1" customWidth="1"/>
    <col min="4615" max="4862" width="7.875" style="2"/>
    <col min="4863" max="4863" width="35.75" style="2" customWidth="1"/>
    <col min="4864" max="4864" width="7.875" style="2" hidden="1" customWidth="1"/>
    <col min="4865" max="4866" width="12" style="2" customWidth="1"/>
    <col min="4867" max="4867" width="8" style="2" customWidth="1"/>
    <col min="4868" max="4868" width="7.875" style="2" customWidth="1"/>
    <col min="4869" max="4870" width="7.875" style="2" hidden="1" customWidth="1"/>
    <col min="4871" max="5118" width="7.875" style="2"/>
    <col min="5119" max="5119" width="35.75" style="2" customWidth="1"/>
    <col min="5120" max="5120" width="7.875" style="2" hidden="1" customWidth="1"/>
    <col min="5121" max="5122" width="12" style="2" customWidth="1"/>
    <col min="5123" max="5123" width="8" style="2" customWidth="1"/>
    <col min="5124" max="5124" width="7.875" style="2" customWidth="1"/>
    <col min="5125" max="5126" width="7.875" style="2" hidden="1" customWidth="1"/>
    <col min="5127" max="5374" width="7.875" style="2"/>
    <col min="5375" max="5375" width="35.75" style="2" customWidth="1"/>
    <col min="5376" max="5376" width="7.875" style="2" hidden="1" customWidth="1"/>
    <col min="5377" max="5378" width="12" style="2" customWidth="1"/>
    <col min="5379" max="5379" width="8" style="2" customWidth="1"/>
    <col min="5380" max="5380" width="7.875" style="2" customWidth="1"/>
    <col min="5381" max="5382" width="7.875" style="2" hidden="1" customWidth="1"/>
    <col min="5383" max="5630" width="7.875" style="2"/>
    <col min="5631" max="5631" width="35.75" style="2" customWidth="1"/>
    <col min="5632" max="5632" width="7.875" style="2" hidden="1" customWidth="1"/>
    <col min="5633" max="5634" width="12" style="2" customWidth="1"/>
    <col min="5635" max="5635" width="8" style="2" customWidth="1"/>
    <col min="5636" max="5636" width="7.875" style="2" customWidth="1"/>
    <col min="5637" max="5638" width="7.875" style="2" hidden="1" customWidth="1"/>
    <col min="5639" max="5886" width="7.875" style="2"/>
    <col min="5887" max="5887" width="35.75" style="2" customWidth="1"/>
    <col min="5888" max="5888" width="7.875" style="2" hidden="1" customWidth="1"/>
    <col min="5889" max="5890" width="12" style="2" customWidth="1"/>
    <col min="5891" max="5891" width="8" style="2" customWidth="1"/>
    <col min="5892" max="5892" width="7.875" style="2" customWidth="1"/>
    <col min="5893" max="5894" width="7.875" style="2" hidden="1" customWidth="1"/>
    <col min="5895" max="6142" width="7.875" style="2"/>
    <col min="6143" max="6143" width="35.75" style="2" customWidth="1"/>
    <col min="6144" max="6144" width="7.875" style="2" hidden="1" customWidth="1"/>
    <col min="6145" max="6146" width="12" style="2" customWidth="1"/>
    <col min="6147" max="6147" width="8" style="2" customWidth="1"/>
    <col min="6148" max="6148" width="7.875" style="2" customWidth="1"/>
    <col min="6149" max="6150" width="7.875" style="2" hidden="1" customWidth="1"/>
    <col min="6151" max="6398" width="7.875" style="2"/>
    <col min="6399" max="6399" width="35.75" style="2" customWidth="1"/>
    <col min="6400" max="6400" width="7.875" style="2" hidden="1" customWidth="1"/>
    <col min="6401" max="6402" width="12" style="2" customWidth="1"/>
    <col min="6403" max="6403" width="8" style="2" customWidth="1"/>
    <col min="6404" max="6404" width="7.875" style="2" customWidth="1"/>
    <col min="6405" max="6406" width="7.875" style="2" hidden="1" customWidth="1"/>
    <col min="6407" max="6654" width="7.875" style="2"/>
    <col min="6655" max="6655" width="35.75" style="2" customWidth="1"/>
    <col min="6656" max="6656" width="7.875" style="2" hidden="1" customWidth="1"/>
    <col min="6657" max="6658" width="12" style="2" customWidth="1"/>
    <col min="6659" max="6659" width="8" style="2" customWidth="1"/>
    <col min="6660" max="6660" width="7.875" style="2" customWidth="1"/>
    <col min="6661" max="6662" width="7.875" style="2" hidden="1" customWidth="1"/>
    <col min="6663" max="6910" width="7.875" style="2"/>
    <col min="6911" max="6911" width="35.75" style="2" customWidth="1"/>
    <col min="6912" max="6912" width="7.875" style="2" hidden="1" customWidth="1"/>
    <col min="6913" max="6914" width="12" style="2" customWidth="1"/>
    <col min="6915" max="6915" width="8" style="2" customWidth="1"/>
    <col min="6916" max="6916" width="7.875" style="2" customWidth="1"/>
    <col min="6917" max="6918" width="7.875" style="2" hidden="1" customWidth="1"/>
    <col min="6919" max="7166" width="7.875" style="2"/>
    <col min="7167" max="7167" width="35.75" style="2" customWidth="1"/>
    <col min="7168" max="7168" width="7.875" style="2" hidden="1" customWidth="1"/>
    <col min="7169" max="7170" width="12" style="2" customWidth="1"/>
    <col min="7171" max="7171" width="8" style="2" customWidth="1"/>
    <col min="7172" max="7172" width="7.875" style="2" customWidth="1"/>
    <col min="7173" max="7174" width="7.875" style="2" hidden="1" customWidth="1"/>
    <col min="7175" max="7422" width="7.875" style="2"/>
    <col min="7423" max="7423" width="35.75" style="2" customWidth="1"/>
    <col min="7424" max="7424" width="7.875" style="2" hidden="1" customWidth="1"/>
    <col min="7425" max="7426" width="12" style="2" customWidth="1"/>
    <col min="7427" max="7427" width="8" style="2" customWidth="1"/>
    <col min="7428" max="7428" width="7.875" style="2" customWidth="1"/>
    <col min="7429" max="7430" width="7.875" style="2" hidden="1" customWidth="1"/>
    <col min="7431" max="7678" width="7.875" style="2"/>
    <col min="7679" max="7679" width="35.75" style="2" customWidth="1"/>
    <col min="7680" max="7680" width="7.875" style="2" hidden="1" customWidth="1"/>
    <col min="7681" max="7682" width="12" style="2" customWidth="1"/>
    <col min="7683" max="7683" width="8" style="2" customWidth="1"/>
    <col min="7684" max="7684" width="7.875" style="2" customWidth="1"/>
    <col min="7685" max="7686" width="7.875" style="2" hidden="1" customWidth="1"/>
    <col min="7687" max="7934" width="7.875" style="2"/>
    <col min="7935" max="7935" width="35.75" style="2" customWidth="1"/>
    <col min="7936" max="7936" width="7.875" style="2" hidden="1" customWidth="1"/>
    <col min="7937" max="7938" width="12" style="2" customWidth="1"/>
    <col min="7939" max="7939" width="8" style="2" customWidth="1"/>
    <col min="7940" max="7940" width="7.875" style="2" customWidth="1"/>
    <col min="7941" max="7942" width="7.875" style="2" hidden="1" customWidth="1"/>
    <col min="7943" max="8190" width="7.875" style="2"/>
    <col min="8191" max="8191" width="35.75" style="2" customWidth="1"/>
    <col min="8192" max="8192" width="7.875" style="2" hidden="1" customWidth="1"/>
    <col min="8193" max="8194" width="12" style="2" customWidth="1"/>
    <col min="8195" max="8195" width="8" style="2" customWidth="1"/>
    <col min="8196" max="8196" width="7.875" style="2" customWidth="1"/>
    <col min="8197" max="8198" width="7.875" style="2" hidden="1" customWidth="1"/>
    <col min="8199" max="8446" width="7.875" style="2"/>
    <col min="8447" max="8447" width="35.75" style="2" customWidth="1"/>
    <col min="8448" max="8448" width="7.875" style="2" hidden="1" customWidth="1"/>
    <col min="8449" max="8450" width="12" style="2" customWidth="1"/>
    <col min="8451" max="8451" width="8" style="2" customWidth="1"/>
    <col min="8452" max="8452" width="7.875" style="2" customWidth="1"/>
    <col min="8453" max="8454" width="7.875" style="2" hidden="1" customWidth="1"/>
    <col min="8455" max="8702" width="7.875" style="2"/>
    <col min="8703" max="8703" width="35.75" style="2" customWidth="1"/>
    <col min="8704" max="8704" width="7.875" style="2" hidden="1" customWidth="1"/>
    <col min="8705" max="8706" width="12" style="2" customWidth="1"/>
    <col min="8707" max="8707" width="8" style="2" customWidth="1"/>
    <col min="8708" max="8708" width="7.875" style="2" customWidth="1"/>
    <col min="8709" max="8710" width="7.875" style="2" hidden="1" customWidth="1"/>
    <col min="8711" max="8958" width="7.875" style="2"/>
    <col min="8959" max="8959" width="35.75" style="2" customWidth="1"/>
    <col min="8960" max="8960" width="7.875" style="2" hidden="1" customWidth="1"/>
    <col min="8961" max="8962" width="12" style="2" customWidth="1"/>
    <col min="8963" max="8963" width="8" style="2" customWidth="1"/>
    <col min="8964" max="8964" width="7.875" style="2" customWidth="1"/>
    <col min="8965" max="8966" width="7.875" style="2" hidden="1" customWidth="1"/>
    <col min="8967" max="9214" width="7.875" style="2"/>
    <col min="9215" max="9215" width="35.75" style="2" customWidth="1"/>
    <col min="9216" max="9216" width="7.875" style="2" hidden="1" customWidth="1"/>
    <col min="9217" max="9218" width="12" style="2" customWidth="1"/>
    <col min="9219" max="9219" width="8" style="2" customWidth="1"/>
    <col min="9220" max="9220" width="7.875" style="2" customWidth="1"/>
    <col min="9221" max="9222" width="7.875" style="2" hidden="1" customWidth="1"/>
    <col min="9223" max="9470" width="7.875" style="2"/>
    <col min="9471" max="9471" width="35.75" style="2" customWidth="1"/>
    <col min="9472" max="9472" width="7.875" style="2" hidden="1" customWidth="1"/>
    <col min="9473" max="9474" width="12" style="2" customWidth="1"/>
    <col min="9475" max="9475" width="8" style="2" customWidth="1"/>
    <col min="9476" max="9476" width="7.875" style="2" customWidth="1"/>
    <col min="9477" max="9478" width="7.875" style="2" hidden="1" customWidth="1"/>
    <col min="9479" max="9726" width="7.875" style="2"/>
    <col min="9727" max="9727" width="35.75" style="2" customWidth="1"/>
    <col min="9728" max="9728" width="7.875" style="2" hidden="1" customWidth="1"/>
    <col min="9729" max="9730" width="12" style="2" customWidth="1"/>
    <col min="9731" max="9731" width="8" style="2" customWidth="1"/>
    <col min="9732" max="9732" width="7.875" style="2" customWidth="1"/>
    <col min="9733" max="9734" width="7.875" style="2" hidden="1" customWidth="1"/>
    <col min="9735" max="9982" width="7.875" style="2"/>
    <col min="9983" max="9983" width="35.75" style="2" customWidth="1"/>
    <col min="9984" max="9984" width="7.875" style="2" hidden="1" customWidth="1"/>
    <col min="9985" max="9986" width="12" style="2" customWidth="1"/>
    <col min="9987" max="9987" width="8" style="2" customWidth="1"/>
    <col min="9988" max="9988" width="7.875" style="2" customWidth="1"/>
    <col min="9989" max="9990" width="7.875" style="2" hidden="1" customWidth="1"/>
    <col min="9991" max="10238" width="7.875" style="2"/>
    <col min="10239" max="10239" width="35.75" style="2" customWidth="1"/>
    <col min="10240" max="10240" width="7.875" style="2" hidden="1" customWidth="1"/>
    <col min="10241" max="10242" width="12" style="2" customWidth="1"/>
    <col min="10243" max="10243" width="8" style="2" customWidth="1"/>
    <col min="10244" max="10244" width="7.875" style="2" customWidth="1"/>
    <col min="10245" max="10246" width="7.875" style="2" hidden="1" customWidth="1"/>
    <col min="10247" max="10494" width="7.875" style="2"/>
    <col min="10495" max="10495" width="35.75" style="2" customWidth="1"/>
    <col min="10496" max="10496" width="7.875" style="2" hidden="1" customWidth="1"/>
    <col min="10497" max="10498" width="12" style="2" customWidth="1"/>
    <col min="10499" max="10499" width="8" style="2" customWidth="1"/>
    <col min="10500" max="10500" width="7.875" style="2" customWidth="1"/>
    <col min="10501" max="10502" width="7.875" style="2" hidden="1" customWidth="1"/>
    <col min="10503" max="10750" width="7.875" style="2"/>
    <col min="10751" max="10751" width="35.75" style="2" customWidth="1"/>
    <col min="10752" max="10752" width="7.875" style="2" hidden="1" customWidth="1"/>
    <col min="10753" max="10754" width="12" style="2" customWidth="1"/>
    <col min="10755" max="10755" width="8" style="2" customWidth="1"/>
    <col min="10756" max="10756" width="7.875" style="2" customWidth="1"/>
    <col min="10757" max="10758" width="7.875" style="2" hidden="1" customWidth="1"/>
    <col min="10759" max="11006" width="7.875" style="2"/>
    <col min="11007" max="11007" width="35.75" style="2" customWidth="1"/>
    <col min="11008" max="11008" width="7.875" style="2" hidden="1" customWidth="1"/>
    <col min="11009" max="11010" width="12" style="2" customWidth="1"/>
    <col min="11011" max="11011" width="8" style="2" customWidth="1"/>
    <col min="11012" max="11012" width="7.875" style="2" customWidth="1"/>
    <col min="11013" max="11014" width="7.875" style="2" hidden="1" customWidth="1"/>
    <col min="11015" max="11262" width="7.875" style="2"/>
    <col min="11263" max="11263" width="35.75" style="2" customWidth="1"/>
    <col min="11264" max="11264" width="7.875" style="2" hidden="1" customWidth="1"/>
    <col min="11265" max="11266" width="12" style="2" customWidth="1"/>
    <col min="11267" max="11267" width="8" style="2" customWidth="1"/>
    <col min="11268" max="11268" width="7.875" style="2" customWidth="1"/>
    <col min="11269" max="11270" width="7.875" style="2" hidden="1" customWidth="1"/>
    <col min="11271" max="11518" width="7.875" style="2"/>
    <col min="11519" max="11519" width="35.75" style="2" customWidth="1"/>
    <col min="11520" max="11520" width="7.875" style="2" hidden="1" customWidth="1"/>
    <col min="11521" max="11522" width="12" style="2" customWidth="1"/>
    <col min="11523" max="11523" width="8" style="2" customWidth="1"/>
    <col min="11524" max="11524" width="7.875" style="2" customWidth="1"/>
    <col min="11525" max="11526" width="7.875" style="2" hidden="1" customWidth="1"/>
    <col min="11527" max="11774" width="7.875" style="2"/>
    <col min="11775" max="11775" width="35.75" style="2" customWidth="1"/>
    <col min="11776" max="11776" width="7.875" style="2" hidden="1" customWidth="1"/>
    <col min="11777" max="11778" width="12" style="2" customWidth="1"/>
    <col min="11779" max="11779" width="8" style="2" customWidth="1"/>
    <col min="11780" max="11780" width="7.875" style="2" customWidth="1"/>
    <col min="11781" max="11782" width="7.875" style="2" hidden="1" customWidth="1"/>
    <col min="11783" max="12030" width="7.875" style="2"/>
    <col min="12031" max="12031" width="35.75" style="2" customWidth="1"/>
    <col min="12032" max="12032" width="7.875" style="2" hidden="1" customWidth="1"/>
    <col min="12033" max="12034" width="12" style="2" customWidth="1"/>
    <col min="12035" max="12035" width="8" style="2" customWidth="1"/>
    <col min="12036" max="12036" width="7.875" style="2" customWidth="1"/>
    <col min="12037" max="12038" width="7.875" style="2" hidden="1" customWidth="1"/>
    <col min="12039" max="12286" width="7.875" style="2"/>
    <col min="12287" max="12287" width="35.75" style="2" customWidth="1"/>
    <col min="12288" max="12288" width="7.875" style="2" hidden="1" customWidth="1"/>
    <col min="12289" max="12290" width="12" style="2" customWidth="1"/>
    <col min="12291" max="12291" width="8" style="2" customWidth="1"/>
    <col min="12292" max="12292" width="7.875" style="2" customWidth="1"/>
    <col min="12293" max="12294" width="7.875" style="2" hidden="1" customWidth="1"/>
    <col min="12295" max="12542" width="7.875" style="2"/>
    <col min="12543" max="12543" width="35.75" style="2" customWidth="1"/>
    <col min="12544" max="12544" width="7.875" style="2" hidden="1" customWidth="1"/>
    <col min="12545" max="12546" width="12" style="2" customWidth="1"/>
    <col min="12547" max="12547" width="8" style="2" customWidth="1"/>
    <col min="12548" max="12548" width="7.875" style="2" customWidth="1"/>
    <col min="12549" max="12550" width="7.875" style="2" hidden="1" customWidth="1"/>
    <col min="12551" max="12798" width="7.875" style="2"/>
    <col min="12799" max="12799" width="35.75" style="2" customWidth="1"/>
    <col min="12800" max="12800" width="7.875" style="2" hidden="1" customWidth="1"/>
    <col min="12801" max="12802" width="12" style="2" customWidth="1"/>
    <col min="12803" max="12803" width="8" style="2" customWidth="1"/>
    <col min="12804" max="12804" width="7.875" style="2" customWidth="1"/>
    <col min="12805" max="12806" width="7.875" style="2" hidden="1" customWidth="1"/>
    <col min="12807" max="13054" width="7.875" style="2"/>
    <col min="13055" max="13055" width="35.75" style="2" customWidth="1"/>
    <col min="13056" max="13056" width="7.875" style="2" hidden="1" customWidth="1"/>
    <col min="13057" max="13058" width="12" style="2" customWidth="1"/>
    <col min="13059" max="13059" width="8" style="2" customWidth="1"/>
    <col min="13060" max="13060" width="7.875" style="2" customWidth="1"/>
    <col min="13061" max="13062" width="7.875" style="2" hidden="1" customWidth="1"/>
    <col min="13063" max="13310" width="7.875" style="2"/>
    <col min="13311" max="13311" width="35.75" style="2" customWidth="1"/>
    <col min="13312" max="13312" width="7.875" style="2" hidden="1" customWidth="1"/>
    <col min="13313" max="13314" width="12" style="2" customWidth="1"/>
    <col min="13315" max="13315" width="8" style="2" customWidth="1"/>
    <col min="13316" max="13316" width="7.875" style="2" customWidth="1"/>
    <col min="13317" max="13318" width="7.875" style="2" hidden="1" customWidth="1"/>
    <col min="13319" max="13566" width="7.875" style="2"/>
    <col min="13567" max="13567" width="35.75" style="2" customWidth="1"/>
    <col min="13568" max="13568" width="7.875" style="2" hidden="1" customWidth="1"/>
    <col min="13569" max="13570" width="12" style="2" customWidth="1"/>
    <col min="13571" max="13571" width="8" style="2" customWidth="1"/>
    <col min="13572" max="13572" width="7.875" style="2" customWidth="1"/>
    <col min="13573" max="13574" width="7.875" style="2" hidden="1" customWidth="1"/>
    <col min="13575" max="13822" width="7.875" style="2"/>
    <col min="13823" max="13823" width="35.75" style="2" customWidth="1"/>
    <col min="13824" max="13824" width="7.875" style="2" hidden="1" customWidth="1"/>
    <col min="13825" max="13826" width="12" style="2" customWidth="1"/>
    <col min="13827" max="13827" width="8" style="2" customWidth="1"/>
    <col min="13828" max="13828" width="7.875" style="2" customWidth="1"/>
    <col min="13829" max="13830" width="7.875" style="2" hidden="1" customWidth="1"/>
    <col min="13831" max="14078" width="7.875" style="2"/>
    <col min="14079" max="14079" width="35.75" style="2" customWidth="1"/>
    <col min="14080" max="14080" width="7.875" style="2" hidden="1" customWidth="1"/>
    <col min="14081" max="14082" width="12" style="2" customWidth="1"/>
    <col min="14083" max="14083" width="8" style="2" customWidth="1"/>
    <col min="14084" max="14084" width="7.875" style="2" customWidth="1"/>
    <col min="14085" max="14086" width="7.875" style="2" hidden="1" customWidth="1"/>
    <col min="14087" max="14334" width="7.875" style="2"/>
    <col min="14335" max="14335" width="35.75" style="2" customWidth="1"/>
    <col min="14336" max="14336" width="7.875" style="2" hidden="1" customWidth="1"/>
    <col min="14337" max="14338" width="12" style="2" customWidth="1"/>
    <col min="14339" max="14339" width="8" style="2" customWidth="1"/>
    <col min="14340" max="14340" width="7.875" style="2" customWidth="1"/>
    <col min="14341" max="14342" width="7.875" style="2" hidden="1" customWidth="1"/>
    <col min="14343" max="14590" width="7.875" style="2"/>
    <col min="14591" max="14591" width="35.75" style="2" customWidth="1"/>
    <col min="14592" max="14592" width="7.875" style="2" hidden="1" customWidth="1"/>
    <col min="14593" max="14594" width="12" style="2" customWidth="1"/>
    <col min="14595" max="14595" width="8" style="2" customWidth="1"/>
    <col min="14596" max="14596" width="7.875" style="2" customWidth="1"/>
    <col min="14597" max="14598" width="7.875" style="2" hidden="1" customWidth="1"/>
    <col min="14599" max="14846" width="7.875" style="2"/>
    <col min="14847" max="14847" width="35.75" style="2" customWidth="1"/>
    <col min="14848" max="14848" width="7.875" style="2" hidden="1" customWidth="1"/>
    <col min="14849" max="14850" width="12" style="2" customWidth="1"/>
    <col min="14851" max="14851" width="8" style="2" customWidth="1"/>
    <col min="14852" max="14852" width="7.875" style="2" customWidth="1"/>
    <col min="14853" max="14854" width="7.875" style="2" hidden="1" customWidth="1"/>
    <col min="14855" max="15102" width="7.875" style="2"/>
    <col min="15103" max="15103" width="35.75" style="2" customWidth="1"/>
    <col min="15104" max="15104" width="7.875" style="2" hidden="1" customWidth="1"/>
    <col min="15105" max="15106" width="12" style="2" customWidth="1"/>
    <col min="15107" max="15107" width="8" style="2" customWidth="1"/>
    <col min="15108" max="15108" width="7.875" style="2" customWidth="1"/>
    <col min="15109" max="15110" width="7.875" style="2" hidden="1" customWidth="1"/>
    <col min="15111" max="15358" width="7.875" style="2"/>
    <col min="15359" max="15359" width="35.75" style="2" customWidth="1"/>
    <col min="15360" max="15360" width="7.875" style="2" hidden="1" customWidth="1"/>
    <col min="15361" max="15362" width="12" style="2" customWidth="1"/>
    <col min="15363" max="15363" width="8" style="2" customWidth="1"/>
    <col min="15364" max="15364" width="7.875" style="2" customWidth="1"/>
    <col min="15365" max="15366" width="7.875" style="2" hidden="1" customWidth="1"/>
    <col min="15367" max="15614" width="7.875" style="2"/>
    <col min="15615" max="15615" width="35.75" style="2" customWidth="1"/>
    <col min="15616" max="15616" width="7.875" style="2" hidden="1" customWidth="1"/>
    <col min="15617" max="15618" width="12" style="2" customWidth="1"/>
    <col min="15619" max="15619" width="8" style="2" customWidth="1"/>
    <col min="15620" max="15620" width="7.875" style="2" customWidth="1"/>
    <col min="15621" max="15622" width="7.875" style="2" hidden="1" customWidth="1"/>
    <col min="15623" max="15870" width="7.875" style="2"/>
    <col min="15871" max="15871" width="35.75" style="2" customWidth="1"/>
    <col min="15872" max="15872" width="7.875" style="2" hidden="1" customWidth="1"/>
    <col min="15873" max="15874" width="12" style="2" customWidth="1"/>
    <col min="15875" max="15875" width="8" style="2" customWidth="1"/>
    <col min="15876" max="15876" width="7.875" style="2" customWidth="1"/>
    <col min="15877" max="15878" width="7.875" style="2" hidden="1" customWidth="1"/>
    <col min="15879" max="16126" width="7.875" style="2"/>
    <col min="16127" max="16127" width="35.75" style="2" customWidth="1"/>
    <col min="16128" max="16128" width="7.875" style="2" hidden="1" customWidth="1"/>
    <col min="16129" max="16130" width="12" style="2" customWidth="1"/>
    <col min="16131" max="16131" width="8" style="2" customWidth="1"/>
    <col min="16132" max="16132" width="7.875" style="2" customWidth="1"/>
    <col min="16133" max="16134" width="7.875" style="2" hidden="1" customWidth="1"/>
    <col min="16135" max="16384" width="7.875" style="2"/>
  </cols>
  <sheetData>
    <row r="1" ht="18" customHeight="1" spans="1:2">
      <c r="A1" s="30" t="s">
        <v>0</v>
      </c>
      <c r="B1" s="4"/>
    </row>
    <row r="2" ht="39.95" customHeight="1" spans="1:2">
      <c r="A2" s="284" t="s">
        <v>1</v>
      </c>
      <c r="B2" s="284"/>
    </row>
    <row r="3" ht="18.75" customHeight="1" spans="1:2">
      <c r="A3" s="285"/>
      <c r="B3" s="286" t="s">
        <v>2</v>
      </c>
    </row>
    <row r="4" s="18" customFormat="1" ht="48" customHeight="1" spans="1:3">
      <c r="A4" s="287" t="s">
        <v>3</v>
      </c>
      <c r="B4" s="288" t="s">
        <v>4</v>
      </c>
      <c r="C4" s="289"/>
    </row>
    <row r="5" s="15" customFormat="1" ht="22.5" customHeight="1" spans="1:3">
      <c r="A5" s="290" t="s">
        <v>5</v>
      </c>
      <c r="B5" s="291">
        <v>103400</v>
      </c>
      <c r="C5" s="292"/>
    </row>
    <row r="6" s="16" customFormat="1" ht="22.5" customHeight="1" spans="1:5">
      <c r="A6" s="293" t="s">
        <v>6</v>
      </c>
      <c r="B6" s="294">
        <v>14000</v>
      </c>
      <c r="C6" s="295"/>
      <c r="E6" s="16">
        <v>988753</v>
      </c>
    </row>
    <row r="7" s="18" customFormat="1" ht="22.5" customHeight="1" spans="1:3">
      <c r="A7" s="293" t="s">
        <v>7</v>
      </c>
      <c r="B7" s="294">
        <v>8600</v>
      </c>
      <c r="C7" s="289"/>
    </row>
    <row r="8" s="17" customFormat="1" ht="22.5" customHeight="1" spans="1:5">
      <c r="A8" s="293" t="s">
        <v>8</v>
      </c>
      <c r="B8" s="294">
        <v>2500</v>
      </c>
      <c r="C8" s="296"/>
      <c r="E8" s="17">
        <v>988753</v>
      </c>
    </row>
    <row r="9" s="17" customFormat="1" ht="22.5" customHeight="1" spans="1:5">
      <c r="A9" s="293" t="s">
        <v>9</v>
      </c>
      <c r="B9" s="294">
        <v>140</v>
      </c>
      <c r="C9" s="296"/>
      <c r="E9" s="17">
        <v>822672</v>
      </c>
    </row>
    <row r="10" s="283" customFormat="1" ht="22.5" customHeight="1" spans="1:3">
      <c r="A10" s="293" t="s">
        <v>10</v>
      </c>
      <c r="B10" s="294">
        <v>2800</v>
      </c>
      <c r="C10" s="297"/>
    </row>
    <row r="11" ht="22.5" customHeight="1" spans="1:2">
      <c r="A11" s="293" t="s">
        <v>11</v>
      </c>
      <c r="B11" s="294">
        <v>3600</v>
      </c>
    </row>
    <row r="12" ht="22.5" customHeight="1" spans="1:2">
      <c r="A12" s="293" t="s">
        <v>12</v>
      </c>
      <c r="B12" s="294">
        <v>2000</v>
      </c>
    </row>
    <row r="13" ht="22.5" customHeight="1" spans="1:2">
      <c r="A13" s="293" t="s">
        <v>13</v>
      </c>
      <c r="B13" s="294">
        <v>10000</v>
      </c>
    </row>
    <row r="14" ht="22.5" customHeight="1" spans="1:2">
      <c r="A14" s="293" t="s">
        <v>14</v>
      </c>
      <c r="B14" s="294">
        <v>31800</v>
      </c>
    </row>
    <row r="15" ht="22.5" customHeight="1" spans="1:2">
      <c r="A15" s="293" t="s">
        <v>15</v>
      </c>
      <c r="B15" s="294">
        <v>500</v>
      </c>
    </row>
    <row r="16" ht="22.5" customHeight="1" spans="1:2">
      <c r="A16" s="293" t="s">
        <v>16</v>
      </c>
      <c r="B16" s="294">
        <v>7200</v>
      </c>
    </row>
    <row r="17" ht="22.5" customHeight="1" spans="1:2">
      <c r="A17" s="293" t="s">
        <v>17</v>
      </c>
      <c r="B17" s="294">
        <v>20000</v>
      </c>
    </row>
    <row r="18" ht="22.5" customHeight="1" spans="1:2">
      <c r="A18" s="293" t="s">
        <v>18</v>
      </c>
      <c r="B18" s="294">
        <v>260</v>
      </c>
    </row>
    <row r="19" ht="22.5" customHeight="1" spans="1:2">
      <c r="A19" s="290" t="s">
        <v>19</v>
      </c>
      <c r="B19" s="291">
        <v>31000</v>
      </c>
    </row>
    <row r="20" ht="22.5" customHeight="1" spans="1:2">
      <c r="A20" s="293" t="s">
        <v>20</v>
      </c>
      <c r="B20" s="294">
        <v>18000</v>
      </c>
    </row>
    <row r="21" ht="22.5" customHeight="1" spans="1:2">
      <c r="A21" s="293" t="s">
        <v>21</v>
      </c>
      <c r="B21" s="294">
        <v>1500</v>
      </c>
    </row>
    <row r="22" ht="22.5" customHeight="1" spans="1:2">
      <c r="A22" s="298" t="s">
        <v>22</v>
      </c>
      <c r="B22" s="294">
        <v>50</v>
      </c>
    </row>
    <row r="23" ht="22.5" customHeight="1" spans="1:2">
      <c r="A23" s="298" t="s">
        <v>23</v>
      </c>
      <c r="B23" s="294">
        <v>11450</v>
      </c>
    </row>
    <row r="24" ht="24.95" customHeight="1" spans="1:2">
      <c r="A24" s="299" t="s">
        <v>24</v>
      </c>
      <c r="B24" s="300">
        <f>SUM(B5,B19)</f>
        <v>134400</v>
      </c>
    </row>
  </sheetData>
  <mergeCells count="1">
    <mergeCell ref="A2:B2"/>
  </mergeCells>
  <printOptions horizontalCentered="1"/>
  <pageMargins left="0.78740157480315" right="0.78740157480315" top="0.78740157480315" bottom="0.78740157480315" header="0.511811023622047" footer="0.511811023622047"/>
  <pageSetup paperSize="9" firstPageNumber="4294963191" orientation="portrait"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1"/>
  <sheetViews>
    <sheetView view="pageBreakPreview" zoomScaleNormal="100" workbookViewId="0">
      <selection activeCell="A9" sqref="A9"/>
    </sheetView>
  </sheetViews>
  <sheetFormatPr defaultColWidth="7" defaultRowHeight="15"/>
  <cols>
    <col min="1" max="1" width="37" style="38" customWidth="1"/>
    <col min="2" max="2" width="33.75" style="38"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1.75" customHeight="1" spans="1:2">
      <c r="A1" s="30" t="s">
        <v>677</v>
      </c>
      <c r="B1" s="30"/>
    </row>
    <row r="2" ht="51.75" customHeight="1" spans="1:8">
      <c r="A2" s="112" t="s">
        <v>678</v>
      </c>
      <c r="B2" s="113"/>
      <c r="F2" s="40"/>
      <c r="G2" s="40"/>
      <c r="H2" s="40"/>
    </row>
    <row r="3" spans="2:12">
      <c r="B3" s="99" t="s">
        <v>605</v>
      </c>
      <c r="D3" s="40">
        <v>12.11</v>
      </c>
      <c r="F3" s="40">
        <v>12.22</v>
      </c>
      <c r="G3" s="40"/>
      <c r="H3" s="40"/>
      <c r="L3" s="40">
        <v>1.2</v>
      </c>
    </row>
    <row r="4" s="111" customFormat="1" ht="39.75" customHeight="1" spans="1:14">
      <c r="A4" s="114" t="s">
        <v>606</v>
      </c>
      <c r="B4" s="114" t="s">
        <v>619</v>
      </c>
      <c r="C4" s="37"/>
      <c r="F4" s="115" t="s">
        <v>610</v>
      </c>
      <c r="G4" s="115" t="s">
        <v>611</v>
      </c>
      <c r="H4" s="115" t="s">
        <v>612</v>
      </c>
      <c r="I4" s="122"/>
      <c r="L4" s="115" t="s">
        <v>610</v>
      </c>
      <c r="M4" s="123" t="s">
        <v>611</v>
      </c>
      <c r="N4" s="115" t="s">
        <v>612</v>
      </c>
    </row>
    <row r="5" ht="39.75" customHeight="1" spans="1:23">
      <c r="A5" s="47" t="s">
        <v>613</v>
      </c>
      <c r="B5" s="160">
        <v>0</v>
      </c>
      <c r="F5" s="119" t="str">
        <f>""</f>
        <v/>
      </c>
      <c r="G5" s="119" t="str">
        <f>""</f>
        <v/>
      </c>
      <c r="H5" s="119" t="str">
        <f>""</f>
        <v/>
      </c>
      <c r="L5" s="119" t="str">
        <f>""</f>
        <v/>
      </c>
      <c r="M5" s="124" t="str">
        <f>""</f>
        <v/>
      </c>
      <c r="N5" s="119" t="str">
        <f>""</f>
        <v/>
      </c>
      <c r="V5" s="125" t="e">
        <f>V6+#REF!+#REF!+#REF!+#REF!+#REF!+#REF!+#REF!+#REF!+#REF!+#REF!+#REF!+#REF!+#REF!+#REF!+#REF!+#REF!+#REF!+#REF!+#REF!+#REF!</f>
        <v>#REF!</v>
      </c>
      <c r="W5" s="125" t="e">
        <f>W6+#REF!+#REF!+#REF!+#REF!+#REF!+#REF!+#REF!+#REF!+#REF!+#REF!+#REF!+#REF!+#REF!+#REF!+#REF!+#REF!+#REF!+#REF!+#REF!+#REF!</f>
        <v>#REF!</v>
      </c>
    </row>
    <row r="6" ht="19.5" customHeight="1" spans="1:24">
      <c r="A6" s="161" t="s">
        <v>614</v>
      </c>
      <c r="P6" s="73"/>
      <c r="T6" s="74" t="s">
        <v>51</v>
      </c>
      <c r="U6" s="74" t="s">
        <v>52</v>
      </c>
      <c r="V6" s="75">
        <v>19998</v>
      </c>
      <c r="W6" s="40" t="e">
        <f>#REF!-V6</f>
        <v>#REF!</v>
      </c>
      <c r="X6" s="40" t="e">
        <f>T6-A6</f>
        <v>#VALUE!</v>
      </c>
    </row>
    <row r="7" ht="19.5" customHeight="1" spans="16:24">
      <c r="P7" s="73"/>
      <c r="T7" s="74" t="s">
        <v>470</v>
      </c>
      <c r="U7" s="74" t="s">
        <v>615</v>
      </c>
      <c r="V7" s="75">
        <v>19998</v>
      </c>
      <c r="W7" s="40" t="e">
        <f>#REF!-V7</f>
        <v>#REF!</v>
      </c>
      <c r="X7" s="40">
        <f>T7-A7</f>
        <v>23203</v>
      </c>
    </row>
    <row r="8" ht="19.5" customHeight="1" spans="16:24">
      <c r="P8" s="73"/>
      <c r="T8" s="74" t="s">
        <v>57</v>
      </c>
      <c r="U8" s="74" t="s">
        <v>58</v>
      </c>
      <c r="V8" s="75">
        <v>19998</v>
      </c>
      <c r="W8" s="40" t="e">
        <f>#REF!-V8</f>
        <v>#REF!</v>
      </c>
      <c r="X8" s="40">
        <f>T8-A8</f>
        <v>2320301</v>
      </c>
    </row>
    <row r="9" ht="19.5" customHeight="1" spans="16:16">
      <c r="P9" s="73"/>
    </row>
    <row r="10" ht="19.5" customHeight="1" spans="1:16">
      <c r="A10" s="40"/>
      <c r="B10" s="40"/>
      <c r="C10" s="40"/>
      <c r="F10" s="40"/>
      <c r="G10" s="40"/>
      <c r="H10" s="40"/>
      <c r="I10" s="40"/>
      <c r="P10" s="73"/>
    </row>
    <row r="11" ht="19.5" customHeight="1" spans="1:16">
      <c r="A11" s="40"/>
      <c r="B11" s="40"/>
      <c r="C11" s="40"/>
      <c r="F11" s="40"/>
      <c r="G11" s="40"/>
      <c r="H11" s="40"/>
      <c r="I11" s="40"/>
      <c r="P11" s="73"/>
    </row>
    <row r="12" ht="19.5" customHeight="1" spans="1:16">
      <c r="A12" s="40"/>
      <c r="B12" s="40"/>
      <c r="C12" s="40"/>
      <c r="F12" s="40"/>
      <c r="G12" s="40"/>
      <c r="H12" s="40"/>
      <c r="I12" s="40"/>
      <c r="P12" s="73"/>
    </row>
    <row r="13" ht="19.5" customHeight="1" spans="1:16">
      <c r="A13" s="40"/>
      <c r="B13" s="40"/>
      <c r="C13" s="40"/>
      <c r="F13" s="40"/>
      <c r="G13" s="40"/>
      <c r="H13" s="40"/>
      <c r="I13" s="40"/>
      <c r="P13" s="73"/>
    </row>
    <row r="14" ht="19.5" customHeight="1" spans="1:16">
      <c r="A14" s="40"/>
      <c r="B14" s="40"/>
      <c r="C14" s="40"/>
      <c r="F14" s="40"/>
      <c r="G14" s="40"/>
      <c r="H14" s="40"/>
      <c r="I14" s="40"/>
      <c r="P14" s="73"/>
    </row>
    <row r="15" ht="19.5" customHeight="1" spans="1:16">
      <c r="A15" s="40"/>
      <c r="B15" s="40"/>
      <c r="C15" s="40"/>
      <c r="F15" s="40"/>
      <c r="G15" s="40"/>
      <c r="H15" s="40"/>
      <c r="I15" s="40"/>
      <c r="P15" s="73"/>
    </row>
    <row r="16" ht="19.5" customHeight="1" spans="1:16">
      <c r="A16" s="40"/>
      <c r="B16" s="40"/>
      <c r="C16" s="40"/>
      <c r="F16" s="40"/>
      <c r="G16" s="40"/>
      <c r="H16" s="40"/>
      <c r="I16" s="40"/>
      <c r="P16" s="73"/>
    </row>
    <row r="17" ht="19.5" customHeight="1" spans="1:16">
      <c r="A17" s="40"/>
      <c r="B17" s="40"/>
      <c r="C17" s="40"/>
      <c r="F17" s="40"/>
      <c r="G17" s="40"/>
      <c r="H17" s="40"/>
      <c r="I17" s="40"/>
      <c r="P17" s="73"/>
    </row>
    <row r="18" ht="19.5" customHeight="1" spans="1:16">
      <c r="A18" s="40"/>
      <c r="B18" s="40"/>
      <c r="C18" s="40"/>
      <c r="F18" s="40"/>
      <c r="G18" s="40"/>
      <c r="H18" s="40"/>
      <c r="I18" s="40"/>
      <c r="P18" s="73"/>
    </row>
    <row r="19" ht="19.5" customHeight="1" spans="1:16">
      <c r="A19" s="40"/>
      <c r="B19" s="40"/>
      <c r="C19" s="40"/>
      <c r="F19" s="40"/>
      <c r="G19" s="40"/>
      <c r="H19" s="40"/>
      <c r="I19" s="40"/>
      <c r="P19" s="73"/>
    </row>
    <row r="20" ht="19.5" customHeight="1" spans="1:16">
      <c r="A20" s="40"/>
      <c r="B20" s="40"/>
      <c r="C20" s="40"/>
      <c r="F20" s="40"/>
      <c r="G20" s="40"/>
      <c r="H20" s="40"/>
      <c r="I20" s="40"/>
      <c r="P20" s="73"/>
    </row>
    <row r="21" ht="19.5" customHeight="1" spans="1:16">
      <c r="A21" s="40"/>
      <c r="B21" s="40"/>
      <c r="C21" s="40"/>
      <c r="F21" s="40"/>
      <c r="G21" s="40"/>
      <c r="H21" s="40"/>
      <c r="I21" s="40"/>
      <c r="P21"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2"/>
  <sheetViews>
    <sheetView tabSelected="1" view="pageBreakPreview" zoomScaleNormal="100" workbookViewId="0">
      <selection activeCell="B12" sqref="B12:B13"/>
    </sheetView>
  </sheetViews>
  <sheetFormatPr defaultColWidth="7.875" defaultRowHeight="15.75" outlineLevelCol="2"/>
  <cols>
    <col min="1" max="1" width="42" style="93" customWidth="1"/>
    <col min="2" max="2" width="32.875" style="93" customWidth="1"/>
    <col min="3" max="3" width="8" style="93" customWidth="1"/>
    <col min="4" max="4" width="7.875" style="93" customWidth="1"/>
    <col min="5" max="5" width="8.5" style="93" hidden="1" customWidth="1"/>
    <col min="6" max="6" width="7.875" style="93" hidden="1" customWidth="1"/>
    <col min="7" max="254" width="7.875" style="93"/>
    <col min="255" max="255" width="35.75" style="93" customWidth="1"/>
    <col min="256" max="256" width="7.875" style="93" hidden="1" customWidth="1"/>
    <col min="257" max="258" width="12" style="93" customWidth="1"/>
    <col min="259" max="259" width="8" style="93" customWidth="1"/>
    <col min="260" max="260" width="7.875" style="93" customWidth="1"/>
    <col min="261" max="262" width="7.875" style="93" hidden="1" customWidth="1"/>
    <col min="263" max="510" width="7.875" style="93"/>
    <col min="511" max="511" width="35.75" style="93" customWidth="1"/>
    <col min="512" max="512" width="7.875" style="93" hidden="1" customWidth="1"/>
    <col min="513" max="514" width="12" style="93" customWidth="1"/>
    <col min="515" max="515" width="8" style="93" customWidth="1"/>
    <col min="516" max="516" width="7.875" style="93" customWidth="1"/>
    <col min="517" max="518" width="7.875" style="93" hidden="1" customWidth="1"/>
    <col min="519" max="766" width="7.875" style="93"/>
    <col min="767" max="767" width="35.75" style="93" customWidth="1"/>
    <col min="768" max="768" width="7.875" style="93" hidden="1" customWidth="1"/>
    <col min="769" max="770" width="12" style="93" customWidth="1"/>
    <col min="771" max="771" width="8" style="93" customWidth="1"/>
    <col min="772" max="772" width="7.875" style="93" customWidth="1"/>
    <col min="773" max="774" width="7.875" style="93" hidden="1" customWidth="1"/>
    <col min="775" max="1022" width="7.875" style="93"/>
    <col min="1023" max="1023" width="35.75" style="93" customWidth="1"/>
    <col min="1024" max="1024" width="7.875" style="93" hidden="1" customWidth="1"/>
    <col min="1025" max="1026" width="12" style="93" customWidth="1"/>
    <col min="1027" max="1027" width="8" style="93" customWidth="1"/>
    <col min="1028" max="1028" width="7.875" style="93" customWidth="1"/>
    <col min="1029" max="1030" width="7.875" style="93" hidden="1" customWidth="1"/>
    <col min="1031" max="1278" width="7.875" style="93"/>
    <col min="1279" max="1279" width="35.75" style="93" customWidth="1"/>
    <col min="1280" max="1280" width="7.875" style="93" hidden="1" customWidth="1"/>
    <col min="1281" max="1282" width="12" style="93" customWidth="1"/>
    <col min="1283" max="1283" width="8" style="93" customWidth="1"/>
    <col min="1284" max="1284" width="7.875" style="93" customWidth="1"/>
    <col min="1285" max="1286" width="7.875" style="93" hidden="1" customWidth="1"/>
    <col min="1287" max="1534" width="7.875" style="93"/>
    <col min="1535" max="1535" width="35.75" style="93" customWidth="1"/>
    <col min="1536" max="1536" width="7.875" style="93" hidden="1" customWidth="1"/>
    <col min="1537" max="1538" width="12" style="93" customWidth="1"/>
    <col min="1539" max="1539" width="8" style="93" customWidth="1"/>
    <col min="1540" max="1540" width="7.875" style="93" customWidth="1"/>
    <col min="1541" max="1542" width="7.875" style="93" hidden="1" customWidth="1"/>
    <col min="1543" max="1790" width="7.875" style="93"/>
    <col min="1791" max="1791" width="35.75" style="93" customWidth="1"/>
    <col min="1792" max="1792" width="7.875" style="93" hidden="1" customWidth="1"/>
    <col min="1793" max="1794" width="12" style="93" customWidth="1"/>
    <col min="1795" max="1795" width="8" style="93" customWidth="1"/>
    <col min="1796" max="1796" width="7.875" style="93" customWidth="1"/>
    <col min="1797" max="1798" width="7.875" style="93" hidden="1" customWidth="1"/>
    <col min="1799" max="2046" width="7.875" style="93"/>
    <col min="2047" max="2047" width="35.75" style="93" customWidth="1"/>
    <col min="2048" max="2048" width="7.875" style="93" hidden="1" customWidth="1"/>
    <col min="2049" max="2050" width="12" style="93" customWidth="1"/>
    <col min="2051" max="2051" width="8" style="93" customWidth="1"/>
    <col min="2052" max="2052" width="7.875" style="93" customWidth="1"/>
    <col min="2053" max="2054" width="7.875" style="93" hidden="1" customWidth="1"/>
    <col min="2055" max="2302" width="7.875" style="93"/>
    <col min="2303" max="2303" width="35.75" style="93" customWidth="1"/>
    <col min="2304" max="2304" width="7.875" style="93" hidden="1" customWidth="1"/>
    <col min="2305" max="2306" width="12" style="93" customWidth="1"/>
    <col min="2307" max="2307" width="8" style="93" customWidth="1"/>
    <col min="2308" max="2308" width="7.875" style="93" customWidth="1"/>
    <col min="2309" max="2310" width="7.875" style="93" hidden="1" customWidth="1"/>
    <col min="2311" max="2558" width="7.875" style="93"/>
    <col min="2559" max="2559" width="35.75" style="93" customWidth="1"/>
    <col min="2560" max="2560" width="7.875" style="93" hidden="1" customWidth="1"/>
    <col min="2561" max="2562" width="12" style="93" customWidth="1"/>
    <col min="2563" max="2563" width="8" style="93" customWidth="1"/>
    <col min="2564" max="2564" width="7.875" style="93" customWidth="1"/>
    <col min="2565" max="2566" width="7.875" style="93" hidden="1" customWidth="1"/>
    <col min="2567" max="2814" width="7.875" style="93"/>
    <col min="2815" max="2815" width="35.75" style="93" customWidth="1"/>
    <col min="2816" max="2816" width="7.875" style="93" hidden="1" customWidth="1"/>
    <col min="2817" max="2818" width="12" style="93" customWidth="1"/>
    <col min="2819" max="2819" width="8" style="93" customWidth="1"/>
    <col min="2820" max="2820" width="7.875" style="93" customWidth="1"/>
    <col min="2821" max="2822" width="7.875" style="93" hidden="1" customWidth="1"/>
    <col min="2823" max="3070" width="7.875" style="93"/>
    <col min="3071" max="3071" width="35.75" style="93" customWidth="1"/>
    <col min="3072" max="3072" width="7.875" style="93" hidden="1" customWidth="1"/>
    <col min="3073" max="3074" width="12" style="93" customWidth="1"/>
    <col min="3075" max="3075" width="8" style="93" customWidth="1"/>
    <col min="3076" max="3076" width="7.875" style="93" customWidth="1"/>
    <col min="3077" max="3078" width="7.875" style="93" hidden="1" customWidth="1"/>
    <col min="3079" max="3326" width="7.875" style="93"/>
    <col min="3327" max="3327" width="35.75" style="93" customWidth="1"/>
    <col min="3328" max="3328" width="7.875" style="93" hidden="1" customWidth="1"/>
    <col min="3329" max="3330" width="12" style="93" customWidth="1"/>
    <col min="3331" max="3331" width="8" style="93" customWidth="1"/>
    <col min="3332" max="3332" width="7.875" style="93" customWidth="1"/>
    <col min="3333" max="3334" width="7.875" style="93" hidden="1" customWidth="1"/>
    <col min="3335" max="3582" width="7.875" style="93"/>
    <col min="3583" max="3583" width="35.75" style="93" customWidth="1"/>
    <col min="3584" max="3584" width="7.875" style="93" hidden="1" customWidth="1"/>
    <col min="3585" max="3586" width="12" style="93" customWidth="1"/>
    <col min="3587" max="3587" width="8" style="93" customWidth="1"/>
    <col min="3588" max="3588" width="7.875" style="93" customWidth="1"/>
    <col min="3589" max="3590" width="7.875" style="93" hidden="1" customWidth="1"/>
    <col min="3591" max="3838" width="7.875" style="93"/>
    <col min="3839" max="3839" width="35.75" style="93" customWidth="1"/>
    <col min="3840" max="3840" width="7.875" style="93" hidden="1" customWidth="1"/>
    <col min="3841" max="3842" width="12" style="93" customWidth="1"/>
    <col min="3843" max="3843" width="8" style="93" customWidth="1"/>
    <col min="3844" max="3844" width="7.875" style="93" customWidth="1"/>
    <col min="3845" max="3846" width="7.875" style="93" hidden="1" customWidth="1"/>
    <col min="3847" max="4094" width="7.875" style="93"/>
    <col min="4095" max="4095" width="35.75" style="93" customWidth="1"/>
    <col min="4096" max="4096" width="7.875" style="93" hidden="1" customWidth="1"/>
    <col min="4097" max="4098" width="12" style="93" customWidth="1"/>
    <col min="4099" max="4099" width="8" style="93" customWidth="1"/>
    <col min="4100" max="4100" width="7.875" style="93" customWidth="1"/>
    <col min="4101" max="4102" width="7.875" style="93" hidden="1" customWidth="1"/>
    <col min="4103" max="4350" width="7.875" style="93"/>
    <col min="4351" max="4351" width="35.75" style="93" customWidth="1"/>
    <col min="4352" max="4352" width="7.875" style="93" hidden="1" customWidth="1"/>
    <col min="4353" max="4354" width="12" style="93" customWidth="1"/>
    <col min="4355" max="4355" width="8" style="93" customWidth="1"/>
    <col min="4356" max="4356" width="7.875" style="93" customWidth="1"/>
    <col min="4357" max="4358" width="7.875" style="93" hidden="1" customWidth="1"/>
    <col min="4359" max="4606" width="7.875" style="93"/>
    <col min="4607" max="4607" width="35.75" style="93" customWidth="1"/>
    <col min="4608" max="4608" width="7.875" style="93" hidden="1" customWidth="1"/>
    <col min="4609" max="4610" width="12" style="93" customWidth="1"/>
    <col min="4611" max="4611" width="8" style="93" customWidth="1"/>
    <col min="4612" max="4612" width="7.875" style="93" customWidth="1"/>
    <col min="4613" max="4614" width="7.875" style="93" hidden="1" customWidth="1"/>
    <col min="4615" max="4862" width="7.875" style="93"/>
    <col min="4863" max="4863" width="35.75" style="93" customWidth="1"/>
    <col min="4864" max="4864" width="7.875" style="93" hidden="1" customWidth="1"/>
    <col min="4865" max="4866" width="12" style="93" customWidth="1"/>
    <col min="4867" max="4867" width="8" style="93" customWidth="1"/>
    <col min="4868" max="4868" width="7.875" style="93" customWidth="1"/>
    <col min="4869" max="4870" width="7.875" style="93" hidden="1" customWidth="1"/>
    <col min="4871" max="5118" width="7.875" style="93"/>
    <col min="5119" max="5119" width="35.75" style="93" customWidth="1"/>
    <col min="5120" max="5120" width="7.875" style="93" hidden="1" customWidth="1"/>
    <col min="5121" max="5122" width="12" style="93" customWidth="1"/>
    <col min="5123" max="5123" width="8" style="93" customWidth="1"/>
    <col min="5124" max="5124" width="7.875" style="93" customWidth="1"/>
    <col min="5125" max="5126" width="7.875" style="93" hidden="1" customWidth="1"/>
    <col min="5127" max="5374" width="7.875" style="93"/>
    <col min="5375" max="5375" width="35.75" style="93" customWidth="1"/>
    <col min="5376" max="5376" width="7.875" style="93" hidden="1" customWidth="1"/>
    <col min="5377" max="5378" width="12" style="93" customWidth="1"/>
    <col min="5379" max="5379" width="8" style="93" customWidth="1"/>
    <col min="5380" max="5380" width="7.875" style="93" customWidth="1"/>
    <col min="5381" max="5382" width="7.875" style="93" hidden="1" customWidth="1"/>
    <col min="5383" max="5630" width="7.875" style="93"/>
    <col min="5631" max="5631" width="35.75" style="93" customWidth="1"/>
    <col min="5632" max="5632" width="7.875" style="93" hidden="1" customWidth="1"/>
    <col min="5633" max="5634" width="12" style="93" customWidth="1"/>
    <col min="5635" max="5635" width="8" style="93" customWidth="1"/>
    <col min="5636" max="5636" width="7.875" style="93" customWidth="1"/>
    <col min="5637" max="5638" width="7.875" style="93" hidden="1" customWidth="1"/>
    <col min="5639" max="5886" width="7.875" style="93"/>
    <col min="5887" max="5887" width="35.75" style="93" customWidth="1"/>
    <col min="5888" max="5888" width="7.875" style="93" hidden="1" customWidth="1"/>
    <col min="5889" max="5890" width="12" style="93" customWidth="1"/>
    <col min="5891" max="5891" width="8" style="93" customWidth="1"/>
    <col min="5892" max="5892" width="7.875" style="93" customWidth="1"/>
    <col min="5893" max="5894" width="7.875" style="93" hidden="1" customWidth="1"/>
    <col min="5895" max="6142" width="7.875" style="93"/>
    <col min="6143" max="6143" width="35.75" style="93" customWidth="1"/>
    <col min="6144" max="6144" width="7.875" style="93" hidden="1" customWidth="1"/>
    <col min="6145" max="6146" width="12" style="93" customWidth="1"/>
    <col min="6147" max="6147" width="8" style="93" customWidth="1"/>
    <col min="6148" max="6148" width="7.875" style="93" customWidth="1"/>
    <col min="6149" max="6150" width="7.875" style="93" hidden="1" customWidth="1"/>
    <col min="6151" max="6398" width="7.875" style="93"/>
    <col min="6399" max="6399" width="35.75" style="93" customWidth="1"/>
    <col min="6400" max="6400" width="7.875" style="93" hidden="1" customWidth="1"/>
    <col min="6401" max="6402" width="12" style="93" customWidth="1"/>
    <col min="6403" max="6403" width="8" style="93" customWidth="1"/>
    <col min="6404" max="6404" width="7.875" style="93" customWidth="1"/>
    <col min="6405" max="6406" width="7.875" style="93" hidden="1" customWidth="1"/>
    <col min="6407" max="6654" width="7.875" style="93"/>
    <col min="6655" max="6655" width="35.75" style="93" customWidth="1"/>
    <col min="6656" max="6656" width="7.875" style="93" hidden="1" customWidth="1"/>
    <col min="6657" max="6658" width="12" style="93" customWidth="1"/>
    <col min="6659" max="6659" width="8" style="93" customWidth="1"/>
    <col min="6660" max="6660" width="7.875" style="93" customWidth="1"/>
    <col min="6661" max="6662" width="7.875" style="93" hidden="1" customWidth="1"/>
    <col min="6663" max="6910" width="7.875" style="93"/>
    <col min="6911" max="6911" width="35.75" style="93" customWidth="1"/>
    <col min="6912" max="6912" width="7.875" style="93" hidden="1" customWidth="1"/>
    <col min="6913" max="6914" width="12" style="93" customWidth="1"/>
    <col min="6915" max="6915" width="8" style="93" customWidth="1"/>
    <col min="6916" max="6916" width="7.875" style="93" customWidth="1"/>
    <col min="6917" max="6918" width="7.875" style="93" hidden="1" customWidth="1"/>
    <col min="6919" max="7166" width="7.875" style="93"/>
    <col min="7167" max="7167" width="35.75" style="93" customWidth="1"/>
    <col min="7168" max="7168" width="7.875" style="93" hidden="1" customWidth="1"/>
    <col min="7169" max="7170" width="12" style="93" customWidth="1"/>
    <col min="7171" max="7171" width="8" style="93" customWidth="1"/>
    <col min="7172" max="7172" width="7.875" style="93" customWidth="1"/>
    <col min="7173" max="7174" width="7.875" style="93" hidden="1" customWidth="1"/>
    <col min="7175" max="7422" width="7.875" style="93"/>
    <col min="7423" max="7423" width="35.75" style="93" customWidth="1"/>
    <col min="7424" max="7424" width="7.875" style="93" hidden="1" customWidth="1"/>
    <col min="7425" max="7426" width="12" style="93" customWidth="1"/>
    <col min="7427" max="7427" width="8" style="93" customWidth="1"/>
    <col min="7428" max="7428" width="7.875" style="93" customWidth="1"/>
    <col min="7429" max="7430" width="7.875" style="93" hidden="1" customWidth="1"/>
    <col min="7431" max="7678" width="7.875" style="93"/>
    <col min="7679" max="7679" width="35.75" style="93" customWidth="1"/>
    <col min="7680" max="7680" width="7.875" style="93" hidden="1" customWidth="1"/>
    <col min="7681" max="7682" width="12" style="93" customWidth="1"/>
    <col min="7683" max="7683" width="8" style="93" customWidth="1"/>
    <col min="7684" max="7684" width="7.875" style="93" customWidth="1"/>
    <col min="7685" max="7686" width="7.875" style="93" hidden="1" customWidth="1"/>
    <col min="7687" max="7934" width="7.875" style="93"/>
    <col min="7935" max="7935" width="35.75" style="93" customWidth="1"/>
    <col min="7936" max="7936" width="7.875" style="93" hidden="1" customWidth="1"/>
    <col min="7937" max="7938" width="12" style="93" customWidth="1"/>
    <col min="7939" max="7939" width="8" style="93" customWidth="1"/>
    <col min="7940" max="7940" width="7.875" style="93" customWidth="1"/>
    <col min="7941" max="7942" width="7.875" style="93" hidden="1" customWidth="1"/>
    <col min="7943" max="8190" width="7.875" style="93"/>
    <col min="8191" max="8191" width="35.75" style="93" customWidth="1"/>
    <col min="8192" max="8192" width="7.875" style="93" hidden="1" customWidth="1"/>
    <col min="8193" max="8194" width="12" style="93" customWidth="1"/>
    <col min="8195" max="8195" width="8" style="93" customWidth="1"/>
    <col min="8196" max="8196" width="7.875" style="93" customWidth="1"/>
    <col min="8197" max="8198" width="7.875" style="93" hidden="1" customWidth="1"/>
    <col min="8199" max="8446" width="7.875" style="93"/>
    <col min="8447" max="8447" width="35.75" style="93" customWidth="1"/>
    <col min="8448" max="8448" width="7.875" style="93" hidden="1" customWidth="1"/>
    <col min="8449" max="8450" width="12" style="93" customWidth="1"/>
    <col min="8451" max="8451" width="8" style="93" customWidth="1"/>
    <col min="8452" max="8452" width="7.875" style="93" customWidth="1"/>
    <col min="8453" max="8454" width="7.875" style="93" hidden="1" customWidth="1"/>
    <col min="8455" max="8702" width="7.875" style="93"/>
    <col min="8703" max="8703" width="35.75" style="93" customWidth="1"/>
    <col min="8704" max="8704" width="7.875" style="93" hidden="1" customWidth="1"/>
    <col min="8705" max="8706" width="12" style="93" customWidth="1"/>
    <col min="8707" max="8707" width="8" style="93" customWidth="1"/>
    <col min="8708" max="8708" width="7.875" style="93" customWidth="1"/>
    <col min="8709" max="8710" width="7.875" style="93" hidden="1" customWidth="1"/>
    <col min="8711" max="8958" width="7.875" style="93"/>
    <col min="8959" max="8959" width="35.75" style="93" customWidth="1"/>
    <col min="8960" max="8960" width="7.875" style="93" hidden="1" customWidth="1"/>
    <col min="8961" max="8962" width="12" style="93" customWidth="1"/>
    <col min="8963" max="8963" width="8" style="93" customWidth="1"/>
    <col min="8964" max="8964" width="7.875" style="93" customWidth="1"/>
    <col min="8965" max="8966" width="7.875" style="93" hidden="1" customWidth="1"/>
    <col min="8967" max="9214" width="7.875" style="93"/>
    <col min="9215" max="9215" width="35.75" style="93" customWidth="1"/>
    <col min="9216" max="9216" width="7.875" style="93" hidden="1" customWidth="1"/>
    <col min="9217" max="9218" width="12" style="93" customWidth="1"/>
    <col min="9219" max="9219" width="8" style="93" customWidth="1"/>
    <col min="9220" max="9220" width="7.875" style="93" customWidth="1"/>
    <col min="9221" max="9222" width="7.875" style="93" hidden="1" customWidth="1"/>
    <col min="9223" max="9470" width="7.875" style="93"/>
    <col min="9471" max="9471" width="35.75" style="93" customWidth="1"/>
    <col min="9472" max="9472" width="7.875" style="93" hidden="1" customWidth="1"/>
    <col min="9473" max="9474" width="12" style="93" customWidth="1"/>
    <col min="9475" max="9475" width="8" style="93" customWidth="1"/>
    <col min="9476" max="9476" width="7.875" style="93" customWidth="1"/>
    <col min="9477" max="9478" width="7.875" style="93" hidden="1" customWidth="1"/>
    <col min="9479" max="9726" width="7.875" style="93"/>
    <col min="9727" max="9727" width="35.75" style="93" customWidth="1"/>
    <col min="9728" max="9728" width="7.875" style="93" hidden="1" customWidth="1"/>
    <col min="9729" max="9730" width="12" style="93" customWidth="1"/>
    <col min="9731" max="9731" width="8" style="93" customWidth="1"/>
    <col min="9732" max="9732" width="7.875" style="93" customWidth="1"/>
    <col min="9733" max="9734" width="7.875" style="93" hidden="1" customWidth="1"/>
    <col min="9735" max="9982" width="7.875" style="93"/>
    <col min="9983" max="9983" width="35.75" style="93" customWidth="1"/>
    <col min="9984" max="9984" width="7.875" style="93" hidden="1" customWidth="1"/>
    <col min="9985" max="9986" width="12" style="93" customWidth="1"/>
    <col min="9987" max="9987" width="8" style="93" customWidth="1"/>
    <col min="9988" max="9988" width="7.875" style="93" customWidth="1"/>
    <col min="9989" max="9990" width="7.875" style="93" hidden="1" customWidth="1"/>
    <col min="9991" max="10238" width="7.875" style="93"/>
    <col min="10239" max="10239" width="35.75" style="93" customWidth="1"/>
    <col min="10240" max="10240" width="7.875" style="93" hidden="1" customWidth="1"/>
    <col min="10241" max="10242" width="12" style="93" customWidth="1"/>
    <col min="10243" max="10243" width="8" style="93" customWidth="1"/>
    <col min="10244" max="10244" width="7.875" style="93" customWidth="1"/>
    <col min="10245" max="10246" width="7.875" style="93" hidden="1" customWidth="1"/>
    <col min="10247" max="10494" width="7.875" style="93"/>
    <col min="10495" max="10495" width="35.75" style="93" customWidth="1"/>
    <col min="10496" max="10496" width="7.875" style="93" hidden="1" customWidth="1"/>
    <col min="10497" max="10498" width="12" style="93" customWidth="1"/>
    <col min="10499" max="10499" width="8" style="93" customWidth="1"/>
    <col min="10500" max="10500" width="7.875" style="93" customWidth="1"/>
    <col min="10501" max="10502" width="7.875" style="93" hidden="1" customWidth="1"/>
    <col min="10503" max="10750" width="7.875" style="93"/>
    <col min="10751" max="10751" width="35.75" style="93" customWidth="1"/>
    <col min="10752" max="10752" width="7.875" style="93" hidden="1" customWidth="1"/>
    <col min="10753" max="10754" width="12" style="93" customWidth="1"/>
    <col min="10755" max="10755" width="8" style="93" customWidth="1"/>
    <col min="10756" max="10756" width="7.875" style="93" customWidth="1"/>
    <col min="10757" max="10758" width="7.875" style="93" hidden="1" customWidth="1"/>
    <col min="10759" max="11006" width="7.875" style="93"/>
    <col min="11007" max="11007" width="35.75" style="93" customWidth="1"/>
    <col min="11008" max="11008" width="7.875" style="93" hidden="1" customWidth="1"/>
    <col min="11009" max="11010" width="12" style="93" customWidth="1"/>
    <col min="11011" max="11011" width="8" style="93" customWidth="1"/>
    <col min="11012" max="11012" width="7.875" style="93" customWidth="1"/>
    <col min="11013" max="11014" width="7.875" style="93" hidden="1" customWidth="1"/>
    <col min="11015" max="11262" width="7.875" style="93"/>
    <col min="11263" max="11263" width="35.75" style="93" customWidth="1"/>
    <col min="11264" max="11264" width="7.875" style="93" hidden="1" customWidth="1"/>
    <col min="11265" max="11266" width="12" style="93" customWidth="1"/>
    <col min="11267" max="11267" width="8" style="93" customWidth="1"/>
    <col min="11268" max="11268" width="7.875" style="93" customWidth="1"/>
    <col min="11269" max="11270" width="7.875" style="93" hidden="1" customWidth="1"/>
    <col min="11271" max="11518" width="7.875" style="93"/>
    <col min="11519" max="11519" width="35.75" style="93" customWidth="1"/>
    <col min="11520" max="11520" width="7.875" style="93" hidden="1" customWidth="1"/>
    <col min="11521" max="11522" width="12" style="93" customWidth="1"/>
    <col min="11523" max="11523" width="8" style="93" customWidth="1"/>
    <col min="11524" max="11524" width="7.875" style="93" customWidth="1"/>
    <col min="11525" max="11526" width="7.875" style="93" hidden="1" customWidth="1"/>
    <col min="11527" max="11774" width="7.875" style="93"/>
    <col min="11775" max="11775" width="35.75" style="93" customWidth="1"/>
    <col min="11776" max="11776" width="7.875" style="93" hidden="1" customWidth="1"/>
    <col min="11777" max="11778" width="12" style="93" customWidth="1"/>
    <col min="11779" max="11779" width="8" style="93" customWidth="1"/>
    <col min="11780" max="11780" width="7.875" style="93" customWidth="1"/>
    <col min="11781" max="11782" width="7.875" style="93" hidden="1" customWidth="1"/>
    <col min="11783" max="12030" width="7.875" style="93"/>
    <col min="12031" max="12031" width="35.75" style="93" customWidth="1"/>
    <col min="12032" max="12032" width="7.875" style="93" hidden="1" customWidth="1"/>
    <col min="12033" max="12034" width="12" style="93" customWidth="1"/>
    <col min="12035" max="12035" width="8" style="93" customWidth="1"/>
    <col min="12036" max="12036" width="7.875" style="93" customWidth="1"/>
    <col min="12037" max="12038" width="7.875" style="93" hidden="1" customWidth="1"/>
    <col min="12039" max="12286" width="7.875" style="93"/>
    <col min="12287" max="12287" width="35.75" style="93" customWidth="1"/>
    <col min="12288" max="12288" width="7.875" style="93" hidden="1" customWidth="1"/>
    <col min="12289" max="12290" width="12" style="93" customWidth="1"/>
    <col min="12291" max="12291" width="8" style="93" customWidth="1"/>
    <col min="12292" max="12292" width="7.875" style="93" customWidth="1"/>
    <col min="12293" max="12294" width="7.875" style="93" hidden="1" customWidth="1"/>
    <col min="12295" max="12542" width="7.875" style="93"/>
    <col min="12543" max="12543" width="35.75" style="93" customWidth="1"/>
    <col min="12544" max="12544" width="7.875" style="93" hidden="1" customWidth="1"/>
    <col min="12545" max="12546" width="12" style="93" customWidth="1"/>
    <col min="12547" max="12547" width="8" style="93" customWidth="1"/>
    <col min="12548" max="12548" width="7.875" style="93" customWidth="1"/>
    <col min="12549" max="12550" width="7.875" style="93" hidden="1" customWidth="1"/>
    <col min="12551" max="12798" width="7.875" style="93"/>
    <col min="12799" max="12799" width="35.75" style="93" customWidth="1"/>
    <col min="12800" max="12800" width="7.875" style="93" hidden="1" customWidth="1"/>
    <col min="12801" max="12802" width="12" style="93" customWidth="1"/>
    <col min="12803" max="12803" width="8" style="93" customWidth="1"/>
    <col min="12804" max="12804" width="7.875" style="93" customWidth="1"/>
    <col min="12805" max="12806" width="7.875" style="93" hidden="1" customWidth="1"/>
    <col min="12807" max="13054" width="7.875" style="93"/>
    <col min="13055" max="13055" width="35.75" style="93" customWidth="1"/>
    <col min="13056" max="13056" width="7.875" style="93" hidden="1" customWidth="1"/>
    <col min="13057" max="13058" width="12" style="93" customWidth="1"/>
    <col min="13059" max="13059" width="8" style="93" customWidth="1"/>
    <col min="13060" max="13060" width="7.875" style="93" customWidth="1"/>
    <col min="13061" max="13062" width="7.875" style="93" hidden="1" customWidth="1"/>
    <col min="13063" max="13310" width="7.875" style="93"/>
    <col min="13311" max="13311" width="35.75" style="93" customWidth="1"/>
    <col min="13312" max="13312" width="7.875" style="93" hidden="1" customWidth="1"/>
    <col min="13313" max="13314" width="12" style="93" customWidth="1"/>
    <col min="13315" max="13315" width="8" style="93" customWidth="1"/>
    <col min="13316" max="13316" width="7.875" style="93" customWidth="1"/>
    <col min="13317" max="13318" width="7.875" style="93" hidden="1" customWidth="1"/>
    <col min="13319" max="13566" width="7.875" style="93"/>
    <col min="13567" max="13567" width="35.75" style="93" customWidth="1"/>
    <col min="13568" max="13568" width="7.875" style="93" hidden="1" customWidth="1"/>
    <col min="13569" max="13570" width="12" style="93" customWidth="1"/>
    <col min="13571" max="13571" width="8" style="93" customWidth="1"/>
    <col min="13572" max="13572" width="7.875" style="93" customWidth="1"/>
    <col min="13573" max="13574" width="7.875" style="93" hidden="1" customWidth="1"/>
    <col min="13575" max="13822" width="7.875" style="93"/>
    <col min="13823" max="13823" width="35.75" style="93" customWidth="1"/>
    <col min="13824" max="13824" width="7.875" style="93" hidden="1" customWidth="1"/>
    <col min="13825" max="13826" width="12" style="93" customWidth="1"/>
    <col min="13827" max="13827" width="8" style="93" customWidth="1"/>
    <col min="13828" max="13828" width="7.875" style="93" customWidth="1"/>
    <col min="13829" max="13830" width="7.875" style="93" hidden="1" customWidth="1"/>
    <col min="13831" max="14078" width="7.875" style="93"/>
    <col min="14079" max="14079" width="35.75" style="93" customWidth="1"/>
    <col min="14080" max="14080" width="7.875" style="93" hidden="1" customWidth="1"/>
    <col min="14081" max="14082" width="12" style="93" customWidth="1"/>
    <col min="14083" max="14083" width="8" style="93" customWidth="1"/>
    <col min="14084" max="14084" width="7.875" style="93" customWidth="1"/>
    <col min="14085" max="14086" width="7.875" style="93" hidden="1" customWidth="1"/>
    <col min="14087" max="14334" width="7.875" style="93"/>
    <col min="14335" max="14335" width="35.75" style="93" customWidth="1"/>
    <col min="14336" max="14336" width="7.875" style="93" hidden="1" customWidth="1"/>
    <col min="14337" max="14338" width="12" style="93" customWidth="1"/>
    <col min="14339" max="14339" width="8" style="93" customWidth="1"/>
    <col min="14340" max="14340" width="7.875" style="93" customWidth="1"/>
    <col min="14341" max="14342" width="7.875" style="93" hidden="1" customWidth="1"/>
    <col min="14343" max="14590" width="7.875" style="93"/>
    <col min="14591" max="14591" width="35.75" style="93" customWidth="1"/>
    <col min="14592" max="14592" width="7.875" style="93" hidden="1" customWidth="1"/>
    <col min="14593" max="14594" width="12" style="93" customWidth="1"/>
    <col min="14595" max="14595" width="8" style="93" customWidth="1"/>
    <col min="14596" max="14596" width="7.875" style="93" customWidth="1"/>
    <col min="14597" max="14598" width="7.875" style="93" hidden="1" customWidth="1"/>
    <col min="14599" max="14846" width="7.875" style="93"/>
    <col min="14847" max="14847" width="35.75" style="93" customWidth="1"/>
    <col min="14848" max="14848" width="7.875" style="93" hidden="1" customWidth="1"/>
    <col min="14849" max="14850" width="12" style="93" customWidth="1"/>
    <col min="14851" max="14851" width="8" style="93" customWidth="1"/>
    <col min="14852" max="14852" width="7.875" style="93" customWidth="1"/>
    <col min="14853" max="14854" width="7.875" style="93" hidden="1" customWidth="1"/>
    <col min="14855" max="15102" width="7.875" style="93"/>
    <col min="15103" max="15103" width="35.75" style="93" customWidth="1"/>
    <col min="15104" max="15104" width="7.875" style="93" hidden="1" customWidth="1"/>
    <col min="15105" max="15106" width="12" style="93" customWidth="1"/>
    <col min="15107" max="15107" width="8" style="93" customWidth="1"/>
    <col min="15108" max="15108" width="7.875" style="93" customWidth="1"/>
    <col min="15109" max="15110" width="7.875" style="93" hidden="1" customWidth="1"/>
    <col min="15111" max="15358" width="7.875" style="93"/>
    <col min="15359" max="15359" width="35.75" style="93" customWidth="1"/>
    <col min="15360" max="15360" width="7.875" style="93" hidden="1" customWidth="1"/>
    <col min="15361" max="15362" width="12" style="93" customWidth="1"/>
    <col min="15363" max="15363" width="8" style="93" customWidth="1"/>
    <col min="15364" max="15364" width="7.875" style="93" customWidth="1"/>
    <col min="15365" max="15366" width="7.875" style="93" hidden="1" customWidth="1"/>
    <col min="15367" max="15614" width="7.875" style="93"/>
    <col min="15615" max="15615" width="35.75" style="93" customWidth="1"/>
    <col min="15616" max="15616" width="7.875" style="93" hidden="1" customWidth="1"/>
    <col min="15617" max="15618" width="12" style="93" customWidth="1"/>
    <col min="15619" max="15619" width="8" style="93" customWidth="1"/>
    <col min="15620" max="15620" width="7.875" style="93" customWidth="1"/>
    <col min="15621" max="15622" width="7.875" style="93" hidden="1" customWidth="1"/>
    <col min="15623" max="15870" width="7.875" style="93"/>
    <col min="15871" max="15871" width="35.75" style="93" customWidth="1"/>
    <col min="15872" max="15872" width="7.875" style="93" hidden="1" customWidth="1"/>
    <col min="15873" max="15874" width="12" style="93" customWidth="1"/>
    <col min="15875" max="15875" width="8" style="93" customWidth="1"/>
    <col min="15876" max="15876" width="7.875" style="93" customWidth="1"/>
    <col min="15877" max="15878" width="7.875" style="93" hidden="1" customWidth="1"/>
    <col min="15879" max="16126" width="7.875" style="93"/>
    <col min="16127" max="16127" width="35.75" style="93" customWidth="1"/>
    <col min="16128" max="16128" width="7.875" style="93" hidden="1" customWidth="1"/>
    <col min="16129" max="16130" width="12" style="93" customWidth="1"/>
    <col min="16131" max="16131" width="8" style="93" customWidth="1"/>
    <col min="16132" max="16132" width="7.875" style="93" customWidth="1"/>
    <col min="16133" max="16134" width="7.875" style="93" hidden="1" customWidth="1"/>
    <col min="16135" max="16384" width="7.875" style="93"/>
  </cols>
  <sheetData>
    <row r="1" ht="27" customHeight="1" spans="1:2">
      <c r="A1" s="94" t="s">
        <v>679</v>
      </c>
      <c r="B1" s="95"/>
    </row>
    <row r="2" ht="39.95" customHeight="1" spans="1:2">
      <c r="A2" s="96" t="s">
        <v>680</v>
      </c>
      <c r="B2" s="97"/>
    </row>
    <row r="3" s="89" customFormat="1" ht="18.75" customHeight="1" spans="1:2">
      <c r="A3" s="98"/>
      <c r="B3" s="99" t="s">
        <v>605</v>
      </c>
    </row>
    <row r="4" s="90" customFormat="1" ht="42" customHeight="1" spans="1:3">
      <c r="A4" s="100" t="s">
        <v>618</v>
      </c>
      <c r="B4" s="101" t="s">
        <v>619</v>
      </c>
      <c r="C4" s="102"/>
    </row>
    <row r="5" s="91" customFormat="1" ht="24.75" customHeight="1" spans="1:3">
      <c r="A5" s="149"/>
      <c r="B5" s="150"/>
      <c r="C5" s="105"/>
    </row>
    <row r="6" s="89" customFormat="1" ht="24.75" customHeight="1" spans="1:3">
      <c r="A6" s="151"/>
      <c r="B6" s="152"/>
      <c r="C6" s="153"/>
    </row>
    <row r="7" s="89" customFormat="1" ht="24.75" customHeight="1" spans="1:3">
      <c r="A7" s="154"/>
      <c r="B7" s="155"/>
      <c r="C7" s="153"/>
    </row>
    <row r="8" s="89" customFormat="1" ht="24.75" customHeight="1" spans="1:3">
      <c r="A8" s="156"/>
      <c r="B8" s="157"/>
      <c r="C8" s="153"/>
    </row>
    <row r="9" s="89" customFormat="1" ht="24.75" customHeight="1" spans="1:3">
      <c r="A9" s="156"/>
      <c r="B9" s="157"/>
      <c r="C9" s="153"/>
    </row>
    <row r="10" s="89" customFormat="1" ht="24.75" customHeight="1" spans="1:3">
      <c r="A10" s="156"/>
      <c r="B10" s="157"/>
      <c r="C10" s="153"/>
    </row>
    <row r="11" s="92" customFormat="1" ht="24.75" customHeight="1" spans="1:3">
      <c r="A11" s="106" t="s">
        <v>613</v>
      </c>
      <c r="B11" s="158">
        <f>B5+B7</f>
        <v>0</v>
      </c>
      <c r="C11" s="108"/>
    </row>
    <row r="12" spans="1:1">
      <c r="A12" s="159" t="s">
        <v>681</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7"/>
  <sheetViews>
    <sheetView workbookViewId="0">
      <selection activeCell="B13" sqref="B13"/>
    </sheetView>
  </sheetViews>
  <sheetFormatPr defaultColWidth="9" defaultRowHeight="15.75" outlineLevelRow="6" outlineLevelCol="1"/>
  <cols>
    <col min="1" max="1" width="36.75" style="79" customWidth="1"/>
    <col min="2" max="2" width="36.875" style="80" customWidth="1"/>
    <col min="3" max="16384" width="9" style="79"/>
  </cols>
  <sheetData>
    <row r="1" ht="21" customHeight="1" spans="1:1">
      <c r="A1" s="76" t="s">
        <v>682</v>
      </c>
    </row>
    <row r="2" ht="24.75" customHeight="1" spans="1:2">
      <c r="A2" s="81" t="s">
        <v>683</v>
      </c>
      <c r="B2" s="81"/>
    </row>
    <row r="3" s="76" customFormat="1" ht="24" customHeight="1" spans="2:2">
      <c r="B3" s="83" t="s">
        <v>27</v>
      </c>
    </row>
    <row r="4" s="141" customFormat="1" ht="51" customHeight="1" spans="1:2">
      <c r="A4" s="143" t="s">
        <v>3</v>
      </c>
      <c r="B4" s="144" t="s">
        <v>619</v>
      </c>
    </row>
    <row r="5" s="142" customFormat="1" ht="48" customHeight="1" spans="1:2">
      <c r="A5" s="145" t="s">
        <v>684</v>
      </c>
      <c r="B5" s="146" t="s">
        <v>685</v>
      </c>
    </row>
    <row r="6" s="77" customFormat="1" ht="48" customHeight="1" spans="1:2">
      <c r="A6" s="84" t="s">
        <v>613</v>
      </c>
      <c r="B6" s="147">
        <v>0</v>
      </c>
    </row>
    <row r="7" ht="14.25" spans="1:2">
      <c r="A7" s="148" t="s">
        <v>686</v>
      </c>
      <c r="B7" s="148"/>
    </row>
  </sheetData>
  <mergeCells count="2">
    <mergeCell ref="A2:B2"/>
    <mergeCell ref="A7:B7"/>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3"/>
  <sheetViews>
    <sheetView workbookViewId="0">
      <selection activeCell="AJ19" sqref="AJ19"/>
    </sheetView>
  </sheetViews>
  <sheetFormatPr defaultColWidth="7" defaultRowHeight="15"/>
  <cols>
    <col min="1" max="1" width="35.125" style="38" customWidth="1"/>
    <col min="2" max="2" width="29.625" style="39"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9.25" customHeight="1" spans="1:1">
      <c r="A1" s="30" t="s">
        <v>687</v>
      </c>
    </row>
    <row r="2" ht="28.5" customHeight="1" spans="1:8">
      <c r="A2" s="44" t="s">
        <v>688</v>
      </c>
      <c r="B2" s="46"/>
      <c r="F2" s="40"/>
      <c r="G2" s="40"/>
      <c r="H2" s="40"/>
    </row>
    <row r="3" s="36" customFormat="1" ht="21.75" customHeight="1" spans="1:12">
      <c r="A3" s="38"/>
      <c r="B3" s="132" t="s">
        <v>27</v>
      </c>
      <c r="D3" s="36">
        <v>12.11</v>
      </c>
      <c r="F3" s="36">
        <v>12.22</v>
      </c>
      <c r="I3" s="39"/>
      <c r="L3" s="36">
        <v>1.2</v>
      </c>
    </row>
    <row r="4" s="36" customFormat="1" ht="39" customHeight="1" spans="1:14">
      <c r="A4" s="114" t="s">
        <v>3</v>
      </c>
      <c r="B4" s="49" t="s">
        <v>4</v>
      </c>
      <c r="F4" s="50" t="s">
        <v>28</v>
      </c>
      <c r="G4" s="50" t="s">
        <v>29</v>
      </c>
      <c r="H4" s="50" t="s">
        <v>30</v>
      </c>
      <c r="I4" s="39"/>
      <c r="L4" s="50" t="s">
        <v>28</v>
      </c>
      <c r="M4" s="64" t="s">
        <v>29</v>
      </c>
      <c r="N4" s="50" t="s">
        <v>30</v>
      </c>
    </row>
    <row r="5" s="38" customFormat="1" ht="39" customHeight="1" spans="1:24">
      <c r="A5" s="133" t="s">
        <v>634</v>
      </c>
      <c r="B5" s="117" t="s">
        <v>685</v>
      </c>
      <c r="C5" s="38">
        <v>105429</v>
      </c>
      <c r="D5" s="38">
        <v>595734.14</v>
      </c>
      <c r="E5" s="38">
        <f>104401+13602</f>
        <v>118003</v>
      </c>
      <c r="F5" s="134" t="s">
        <v>32</v>
      </c>
      <c r="G5" s="134" t="s">
        <v>33</v>
      </c>
      <c r="H5" s="134">
        <v>596221.15</v>
      </c>
      <c r="I5" s="38" t="e">
        <f>F5-A5</f>
        <v>#VALUE!</v>
      </c>
      <c r="J5" s="38">
        <f t="shared" ref="J5:J6" si="0">H5-B5</f>
        <v>596221.15</v>
      </c>
      <c r="K5" s="38">
        <v>75943</v>
      </c>
      <c r="L5" s="134" t="s">
        <v>32</v>
      </c>
      <c r="M5" s="134" t="s">
        <v>33</v>
      </c>
      <c r="N5" s="134">
        <v>643048.95</v>
      </c>
      <c r="O5" s="38" t="e">
        <f>L5-A5</f>
        <v>#VALUE!</v>
      </c>
      <c r="P5" s="38">
        <f t="shared" ref="P5:P6" si="1">N5-B5</f>
        <v>643048.95</v>
      </c>
      <c r="R5" s="38">
        <v>717759</v>
      </c>
      <c r="T5" s="140" t="s">
        <v>32</v>
      </c>
      <c r="U5" s="140" t="s">
        <v>33</v>
      </c>
      <c r="V5" s="140">
        <v>659380.53</v>
      </c>
      <c r="W5" s="38">
        <f t="shared" ref="W5:W6" si="2">B5-V5</f>
        <v>-659380.53</v>
      </c>
      <c r="X5" s="38" t="e">
        <f>T5-A5</f>
        <v>#VALUE!</v>
      </c>
    </row>
    <row r="6" s="36" customFormat="1" ht="39" customHeight="1" spans="1:24">
      <c r="A6" s="133" t="s">
        <v>689</v>
      </c>
      <c r="B6" s="117" t="s">
        <v>685</v>
      </c>
      <c r="C6" s="58">
        <v>105429</v>
      </c>
      <c r="D6" s="135">
        <v>595734.14</v>
      </c>
      <c r="E6" s="36">
        <f>104401+13602</f>
        <v>118003</v>
      </c>
      <c r="F6" s="59" t="s">
        <v>32</v>
      </c>
      <c r="G6" s="59" t="s">
        <v>33</v>
      </c>
      <c r="H6" s="67">
        <v>596221.15</v>
      </c>
      <c r="I6" s="39" t="e">
        <f>F6-A6</f>
        <v>#VALUE!</v>
      </c>
      <c r="J6" s="58">
        <f t="shared" si="0"/>
        <v>596221.15</v>
      </c>
      <c r="K6" s="58">
        <v>75943</v>
      </c>
      <c r="L6" s="59" t="s">
        <v>32</v>
      </c>
      <c r="M6" s="59" t="s">
        <v>33</v>
      </c>
      <c r="N6" s="67">
        <v>643048.95</v>
      </c>
      <c r="O6" s="39" t="e">
        <f>L6-A6</f>
        <v>#VALUE!</v>
      </c>
      <c r="P6" s="58">
        <f t="shared" si="1"/>
        <v>643048.95</v>
      </c>
      <c r="R6" s="36">
        <v>717759</v>
      </c>
      <c r="T6" s="70" t="s">
        <v>32</v>
      </c>
      <c r="U6" s="70" t="s">
        <v>33</v>
      </c>
      <c r="V6" s="71">
        <v>659380.53</v>
      </c>
      <c r="W6" s="36">
        <f t="shared" si="2"/>
        <v>-659380.53</v>
      </c>
      <c r="X6" s="36" t="e">
        <f>T6-A6</f>
        <v>#VALUE!</v>
      </c>
    </row>
    <row r="7" s="36" customFormat="1" ht="39" customHeight="1" spans="1:23">
      <c r="A7" s="136" t="s">
        <v>24</v>
      </c>
      <c r="B7" s="137" t="s">
        <v>685</v>
      </c>
      <c r="F7" s="50" t="str">
        <f>""</f>
        <v/>
      </c>
      <c r="G7" s="50" t="str">
        <f>""</f>
        <v/>
      </c>
      <c r="H7" s="50" t="str">
        <f>""</f>
        <v/>
      </c>
      <c r="I7" s="39"/>
      <c r="L7" s="50" t="str">
        <f>""</f>
        <v/>
      </c>
      <c r="M7" s="64" t="str">
        <f>""</f>
        <v/>
      </c>
      <c r="N7" s="50" t="str">
        <f>""</f>
        <v/>
      </c>
      <c r="V7" s="72" t="e">
        <f>V8+#REF!+#REF!+#REF!+#REF!+#REF!+#REF!+#REF!+#REF!+#REF!+#REF!+#REF!+#REF!+#REF!+#REF!+#REF!+#REF!+#REF!+#REF!+#REF!+#REF!</f>
        <v>#REF!</v>
      </c>
      <c r="W7" s="72" t="e">
        <f>W8+#REF!+#REF!+#REF!+#REF!+#REF!+#REF!+#REF!+#REF!+#REF!+#REF!+#REF!+#REF!+#REF!+#REF!+#REF!+#REF!+#REF!+#REF!+#REF!+#REF!</f>
        <v>#REF!</v>
      </c>
    </row>
    <row r="8" ht="19.5" customHeight="1" spans="1:24">
      <c r="A8" s="138" t="s">
        <v>686</v>
      </c>
      <c r="B8" s="139"/>
      <c r="P8" s="73"/>
      <c r="T8" s="74" t="s">
        <v>51</v>
      </c>
      <c r="U8" s="74" t="s">
        <v>52</v>
      </c>
      <c r="V8" s="75">
        <v>19998</v>
      </c>
      <c r="W8" s="40">
        <f>B8-V8</f>
        <v>-19998</v>
      </c>
      <c r="X8" s="40" t="e">
        <f>T8-A8</f>
        <v>#VALUE!</v>
      </c>
    </row>
    <row r="9" ht="19.5" customHeight="1" spans="16:24">
      <c r="P9" s="73"/>
      <c r="T9" s="74" t="s">
        <v>470</v>
      </c>
      <c r="U9" s="74" t="s">
        <v>615</v>
      </c>
      <c r="V9" s="75">
        <v>19998</v>
      </c>
      <c r="W9" s="40">
        <f>B9-V9</f>
        <v>-19998</v>
      </c>
      <c r="X9" s="40">
        <f>T9-A9</f>
        <v>23203</v>
      </c>
    </row>
    <row r="10" ht="19.5" customHeight="1" spans="16:24">
      <c r="P10" s="73"/>
      <c r="T10" s="74" t="s">
        <v>57</v>
      </c>
      <c r="U10" s="74" t="s">
        <v>58</v>
      </c>
      <c r="V10" s="75">
        <v>19998</v>
      </c>
      <c r="W10" s="40">
        <f>B10-V10</f>
        <v>-19998</v>
      </c>
      <c r="X10" s="40">
        <f>T10-A10</f>
        <v>2320301</v>
      </c>
    </row>
    <row r="11" ht="19.5" customHeight="1" spans="16:16">
      <c r="P11" s="73"/>
    </row>
    <row r="12" ht="19.5" customHeight="1" spans="16:16">
      <c r="P12" s="73"/>
    </row>
    <row r="13" ht="19.5" customHeight="1" spans="16:16">
      <c r="P13" s="73"/>
    </row>
    <row r="14" ht="19.5" customHeight="1" spans="16:16">
      <c r="P14" s="73"/>
    </row>
    <row r="15" ht="19.5" customHeight="1" spans="16:16">
      <c r="P15" s="73"/>
    </row>
    <row r="16" ht="19.5" customHeight="1" spans="16:16">
      <c r="P16" s="73"/>
    </row>
    <row r="17" ht="19.5" customHeight="1" spans="16:16">
      <c r="P17" s="73"/>
    </row>
    <row r="18" ht="19.5" customHeight="1" spans="16:16">
      <c r="P18" s="73"/>
    </row>
    <row r="19" ht="19.5" customHeight="1" spans="16:16">
      <c r="P19" s="73"/>
    </row>
    <row r="20" ht="19.5" customHeight="1" spans="16:16">
      <c r="P20" s="73"/>
    </row>
    <row r="21" ht="19.5" customHeight="1" spans="16:16">
      <c r="P21" s="73"/>
    </row>
    <row r="22" ht="19.5" customHeight="1" spans="16:16">
      <c r="P22" s="73"/>
    </row>
    <row r="23" ht="19.5" customHeight="1" spans="16:16">
      <c r="P23" s="73"/>
    </row>
  </sheetData>
  <mergeCells count="2">
    <mergeCell ref="A2:B2"/>
    <mergeCell ref="A8:B8"/>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22"/>
  <sheetViews>
    <sheetView workbookViewId="0">
      <selection activeCell="Z17" sqref="Z17"/>
    </sheetView>
  </sheetViews>
  <sheetFormatPr defaultColWidth="7" defaultRowHeight="15"/>
  <cols>
    <col min="1" max="1" width="14.625" style="38" customWidth="1"/>
    <col min="2" max="2" width="46.625" style="36" customWidth="1"/>
    <col min="3" max="3" width="13" style="39" customWidth="1"/>
    <col min="4" max="4" width="10.375" style="36" hidden="1" customWidth="1"/>
    <col min="5" max="5" width="9.625" style="40" hidden="1" customWidth="1"/>
    <col min="6" max="6" width="8.125" style="40" hidden="1" customWidth="1"/>
    <col min="7" max="7" width="9.625" style="41" hidden="1" customWidth="1"/>
    <col min="8" max="8" width="17.5" style="41" hidden="1" customWidth="1"/>
    <col min="9" max="9" width="12.5" style="42" hidden="1" customWidth="1"/>
    <col min="10" max="10" width="7" style="43" hidden="1" customWidth="1"/>
    <col min="11" max="12" width="7" style="40" hidden="1" customWidth="1"/>
    <col min="13" max="13" width="13.875" style="40" hidden="1" customWidth="1"/>
    <col min="14" max="14" width="7.875" style="40" hidden="1" customWidth="1"/>
    <col min="15" max="15" width="9.5" style="40" hidden="1" customWidth="1"/>
    <col min="16" max="16" width="6.875" style="40" hidden="1" customWidth="1"/>
    <col min="17" max="17" width="9" style="40" hidden="1" customWidth="1"/>
    <col min="18" max="18" width="5.875" style="40" hidden="1" customWidth="1"/>
    <col min="19" max="19" width="5.25" style="40" hidden="1" customWidth="1"/>
    <col min="20" max="20" width="6.5" style="40" hidden="1" customWidth="1"/>
    <col min="21" max="22" width="7" style="40" hidden="1" customWidth="1"/>
    <col min="23" max="23" width="10.625" style="40" hidden="1" customWidth="1"/>
    <col min="24" max="24" width="10.5" style="40" hidden="1" customWidth="1"/>
    <col min="25" max="25" width="7" style="40" hidden="1" customWidth="1"/>
    <col min="26" max="16384" width="7" style="40"/>
  </cols>
  <sheetData>
    <row r="1" ht="23.25" customHeight="1" spans="1:1">
      <c r="A1" s="30" t="s">
        <v>690</v>
      </c>
    </row>
    <row r="2" ht="22.5" spans="1:9">
      <c r="A2" s="44" t="s">
        <v>691</v>
      </c>
      <c r="B2" s="45"/>
      <c r="C2" s="46"/>
      <c r="G2" s="40"/>
      <c r="H2" s="40"/>
      <c r="I2" s="40"/>
    </row>
    <row r="3" spans="3:13">
      <c r="C3" s="99" t="s">
        <v>605</v>
      </c>
      <c r="E3" s="40">
        <v>12.11</v>
      </c>
      <c r="G3" s="40">
        <v>12.22</v>
      </c>
      <c r="H3" s="40"/>
      <c r="I3" s="40"/>
      <c r="M3" s="40">
        <v>1.2</v>
      </c>
    </row>
    <row r="4" ht="45.75" customHeight="1" spans="1:15">
      <c r="A4" s="47" t="s">
        <v>67</v>
      </c>
      <c r="B4" s="48" t="s">
        <v>68</v>
      </c>
      <c r="C4" s="49" t="s">
        <v>4</v>
      </c>
      <c r="G4" s="119" t="s">
        <v>692</v>
      </c>
      <c r="H4" s="119" t="s">
        <v>693</v>
      </c>
      <c r="I4" s="119" t="s">
        <v>694</v>
      </c>
      <c r="M4" s="119" t="s">
        <v>692</v>
      </c>
      <c r="N4" s="124" t="s">
        <v>693</v>
      </c>
      <c r="O4" s="119" t="s">
        <v>694</v>
      </c>
    </row>
    <row r="5" ht="45.75" customHeight="1" spans="1:25">
      <c r="A5" s="126" t="s">
        <v>695</v>
      </c>
      <c r="B5" s="127" t="s">
        <v>696</v>
      </c>
      <c r="C5" s="128">
        <v>0</v>
      </c>
      <c r="D5" s="58">
        <v>105429</v>
      </c>
      <c r="E5" s="118">
        <v>595734.14</v>
      </c>
      <c r="F5" s="40">
        <f>104401+13602</f>
        <v>118003</v>
      </c>
      <c r="G5" s="41" t="s">
        <v>32</v>
      </c>
      <c r="H5" s="41" t="s">
        <v>697</v>
      </c>
      <c r="I5" s="42">
        <v>596221.15</v>
      </c>
      <c r="J5" s="43">
        <f t="shared" ref="J5" si="0">G5-A5</f>
        <v>-22</v>
      </c>
      <c r="K5" s="73">
        <f t="shared" ref="K5" si="1">I5-C5</f>
        <v>596221.15</v>
      </c>
      <c r="L5" s="73">
        <v>75943</v>
      </c>
      <c r="M5" s="41" t="s">
        <v>32</v>
      </c>
      <c r="N5" s="41" t="s">
        <v>697</v>
      </c>
      <c r="O5" s="42">
        <v>643048.95</v>
      </c>
      <c r="P5" s="43">
        <f t="shared" ref="P5" si="2">M5-A5</f>
        <v>-22</v>
      </c>
      <c r="Q5" s="73">
        <f t="shared" ref="Q5" si="3">O5-C5</f>
        <v>643048.95</v>
      </c>
      <c r="S5" s="40">
        <v>717759</v>
      </c>
      <c r="U5" s="74" t="s">
        <v>32</v>
      </c>
      <c r="V5" s="74" t="s">
        <v>697</v>
      </c>
      <c r="W5" s="75">
        <v>659380.53</v>
      </c>
      <c r="X5" s="40">
        <f t="shared" ref="X5" si="4">C5-W5</f>
        <v>-659380.53</v>
      </c>
      <c r="Y5" s="40">
        <f t="shared" ref="Y5" si="5">U5-A5</f>
        <v>-22</v>
      </c>
    </row>
    <row r="6" ht="45.75" customHeight="1" spans="1:24">
      <c r="A6" s="129" t="s">
        <v>613</v>
      </c>
      <c r="B6" s="130"/>
      <c r="C6" s="131">
        <v>0</v>
      </c>
      <c r="G6" s="119" t="str">
        <f>""</f>
        <v/>
      </c>
      <c r="H6" s="119" t="str">
        <f>""</f>
        <v/>
      </c>
      <c r="I6" s="119" t="str">
        <f>""</f>
        <v/>
      </c>
      <c r="M6" s="119" t="str">
        <f>""</f>
        <v/>
      </c>
      <c r="N6" s="124" t="str">
        <f>""</f>
        <v/>
      </c>
      <c r="O6" s="119" t="str">
        <f>""</f>
        <v/>
      </c>
      <c r="W6" s="72" t="e">
        <f>W7+#REF!+#REF!+#REF!+#REF!+#REF!+#REF!+#REF!+#REF!+#REF!+#REF!+#REF!+#REF!+#REF!+#REF!+#REF!+#REF!+#REF!+#REF!+#REF!+#REF!</f>
        <v>#REF!</v>
      </c>
      <c r="X6" s="72" t="e">
        <f>X7+#REF!+#REF!+#REF!+#REF!+#REF!+#REF!+#REF!+#REF!+#REF!+#REF!+#REF!+#REF!+#REF!+#REF!+#REF!+#REF!+#REF!+#REF!+#REF!+#REF!</f>
        <v>#REF!</v>
      </c>
    </row>
    <row r="7" ht="25.5" customHeight="1" spans="1:25">
      <c r="A7" s="120" t="s">
        <v>686</v>
      </c>
      <c r="B7" s="121"/>
      <c r="C7" s="121"/>
      <c r="Q7" s="73"/>
      <c r="U7" s="74" t="s">
        <v>51</v>
      </c>
      <c r="V7" s="74" t="s">
        <v>52</v>
      </c>
      <c r="W7" s="75">
        <v>19998</v>
      </c>
      <c r="X7" s="40">
        <f>C7-W7</f>
        <v>-19998</v>
      </c>
      <c r="Y7" s="40" t="e">
        <f>U7-A7</f>
        <v>#VALUE!</v>
      </c>
    </row>
    <row r="8" ht="19.5" customHeight="1" spans="17:25">
      <c r="Q8" s="73"/>
      <c r="U8" s="74" t="s">
        <v>470</v>
      </c>
      <c r="V8" s="74" t="s">
        <v>615</v>
      </c>
      <c r="W8" s="75">
        <v>19998</v>
      </c>
      <c r="X8" s="40">
        <f>C8-W8</f>
        <v>-19998</v>
      </c>
      <c r="Y8" s="40">
        <f>U8-A8</f>
        <v>23203</v>
      </c>
    </row>
    <row r="9" ht="19.5" customHeight="1" spans="17:25">
      <c r="Q9" s="73"/>
      <c r="U9" s="74" t="s">
        <v>57</v>
      </c>
      <c r="V9" s="74" t="s">
        <v>58</v>
      </c>
      <c r="W9" s="75">
        <v>19998</v>
      </c>
      <c r="X9" s="40">
        <f>C9-W9</f>
        <v>-19998</v>
      </c>
      <c r="Y9" s="40">
        <f>U9-A9</f>
        <v>2320301</v>
      </c>
    </row>
    <row r="10" ht="19.5" customHeight="1" spans="17:17">
      <c r="Q10" s="73"/>
    </row>
    <row r="11" ht="19.5" customHeight="1" spans="17:17">
      <c r="Q11" s="73"/>
    </row>
    <row r="12" ht="19.5" customHeight="1" spans="17:17">
      <c r="Q12" s="73"/>
    </row>
    <row r="13" ht="19.5" customHeight="1" spans="17:17">
      <c r="Q13" s="73"/>
    </row>
    <row r="14" ht="19.5" customHeight="1" spans="17:17">
      <c r="Q14" s="73"/>
    </row>
    <row r="15" ht="19.5" customHeight="1" spans="17:17">
      <c r="Q15" s="73"/>
    </row>
    <row r="16" ht="19.5" customHeight="1" spans="17:17">
      <c r="Q16" s="73"/>
    </row>
    <row r="17" ht="19.5" customHeight="1" spans="17:17">
      <c r="Q17" s="73"/>
    </row>
    <row r="18" ht="19.5" customHeight="1" spans="17:17">
      <c r="Q18" s="73"/>
    </row>
    <row r="19" ht="19.5" customHeight="1" spans="17:17">
      <c r="Q19" s="73"/>
    </row>
    <row r="20" ht="19.5" customHeight="1" spans="17:17">
      <c r="Q20" s="73"/>
    </row>
    <row r="21" ht="19.5" customHeight="1" spans="17:17">
      <c r="Q21" s="73"/>
    </row>
    <row r="22" ht="19.5" customHeight="1" spans="17:17">
      <c r="Q22" s="73"/>
    </row>
  </sheetData>
  <mergeCells count="3">
    <mergeCell ref="A2:C2"/>
    <mergeCell ref="A6:B6"/>
    <mergeCell ref="A7:C7"/>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2"/>
  <sheetViews>
    <sheetView workbookViewId="0">
      <selection activeCell="A7" sqref="A7:B7"/>
    </sheetView>
  </sheetViews>
  <sheetFormatPr defaultColWidth="7" defaultRowHeight="15"/>
  <cols>
    <col min="1" max="2" width="37" style="38"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1.75" customHeight="1" spans="1:2">
      <c r="A1" s="30" t="s">
        <v>698</v>
      </c>
      <c r="B1" s="30"/>
    </row>
    <row r="2" ht="51.75" customHeight="1" spans="1:8">
      <c r="A2" s="112" t="s">
        <v>699</v>
      </c>
      <c r="B2" s="113"/>
      <c r="F2" s="40"/>
      <c r="G2" s="40"/>
      <c r="H2" s="40"/>
    </row>
    <row r="3" spans="2:12">
      <c r="B3" s="99" t="s">
        <v>605</v>
      </c>
      <c r="D3" s="40">
        <v>12.11</v>
      </c>
      <c r="F3" s="40">
        <v>12.22</v>
      </c>
      <c r="G3" s="40"/>
      <c r="H3" s="40"/>
      <c r="L3" s="40">
        <v>1.2</v>
      </c>
    </row>
    <row r="4" s="111" customFormat="1" ht="39.75" customHeight="1" spans="1:14">
      <c r="A4" s="114" t="s">
        <v>606</v>
      </c>
      <c r="B4" s="114" t="s">
        <v>619</v>
      </c>
      <c r="C4" s="37"/>
      <c r="F4" s="115" t="s">
        <v>610</v>
      </c>
      <c r="G4" s="115" t="s">
        <v>611</v>
      </c>
      <c r="H4" s="115" t="s">
        <v>612</v>
      </c>
      <c r="I4" s="122"/>
      <c r="L4" s="115" t="s">
        <v>610</v>
      </c>
      <c r="M4" s="123" t="s">
        <v>611</v>
      </c>
      <c r="N4" s="115" t="s">
        <v>612</v>
      </c>
    </row>
    <row r="5" ht="39.75" customHeight="1" spans="1:24">
      <c r="A5" s="116" t="s">
        <v>684</v>
      </c>
      <c r="B5" s="117" t="s">
        <v>685</v>
      </c>
      <c r="C5" s="58">
        <v>105429</v>
      </c>
      <c r="D5" s="118">
        <v>595734.14</v>
      </c>
      <c r="E5" s="40">
        <f>104401+13602</f>
        <v>118003</v>
      </c>
      <c r="F5" s="41" t="s">
        <v>32</v>
      </c>
      <c r="G5" s="41" t="s">
        <v>697</v>
      </c>
      <c r="H5" s="42">
        <v>596221.15</v>
      </c>
      <c r="I5" s="43" t="e">
        <f>F5-A5</f>
        <v>#VALUE!</v>
      </c>
      <c r="J5" s="73" t="e">
        <f>H5-#REF!</f>
        <v>#REF!</v>
      </c>
      <c r="K5" s="73">
        <v>75943</v>
      </c>
      <c r="L5" s="41" t="s">
        <v>32</v>
      </c>
      <c r="M5" s="41" t="s">
        <v>697</v>
      </c>
      <c r="N5" s="42">
        <v>643048.95</v>
      </c>
      <c r="O5" s="43" t="e">
        <f>L5-A5</f>
        <v>#VALUE!</v>
      </c>
      <c r="P5" s="73" t="e">
        <f>N5-#REF!</f>
        <v>#REF!</v>
      </c>
      <c r="R5" s="40">
        <v>717759</v>
      </c>
      <c r="T5" s="74" t="s">
        <v>32</v>
      </c>
      <c r="U5" s="74" t="s">
        <v>697</v>
      </c>
      <c r="V5" s="75">
        <v>659380.53</v>
      </c>
      <c r="W5" s="40" t="e">
        <f>#REF!-V5</f>
        <v>#REF!</v>
      </c>
      <c r="X5" s="40" t="e">
        <f>T5-A5</f>
        <v>#VALUE!</v>
      </c>
    </row>
    <row r="6" ht="39.75" customHeight="1" spans="1:23">
      <c r="A6" s="47" t="s">
        <v>613</v>
      </c>
      <c r="B6" s="117" t="s">
        <v>685</v>
      </c>
      <c r="F6" s="119" t="str">
        <f>""</f>
        <v/>
      </c>
      <c r="G6" s="119" t="str">
        <f>""</f>
        <v/>
      </c>
      <c r="H6" s="119" t="str">
        <f>""</f>
        <v/>
      </c>
      <c r="L6" s="119" t="str">
        <f>""</f>
        <v/>
      </c>
      <c r="M6" s="124" t="str">
        <f>""</f>
        <v/>
      </c>
      <c r="N6" s="119" t="str">
        <f>""</f>
        <v/>
      </c>
      <c r="V6" s="125" t="e">
        <f>V7+#REF!+#REF!+#REF!+#REF!+#REF!+#REF!+#REF!+#REF!+#REF!+#REF!+#REF!+#REF!+#REF!+#REF!+#REF!+#REF!+#REF!+#REF!+#REF!+#REF!</f>
        <v>#REF!</v>
      </c>
      <c r="W6" s="125" t="e">
        <f>W7+#REF!+#REF!+#REF!+#REF!+#REF!+#REF!+#REF!+#REF!+#REF!+#REF!+#REF!+#REF!+#REF!+#REF!+#REF!+#REF!+#REF!+#REF!+#REF!+#REF!</f>
        <v>#REF!</v>
      </c>
    </row>
    <row r="7" ht="27" customHeight="1" spans="1:24">
      <c r="A7" s="120" t="s">
        <v>686</v>
      </c>
      <c r="B7" s="121"/>
      <c r="P7" s="73"/>
      <c r="T7" s="74" t="s">
        <v>51</v>
      </c>
      <c r="U7" s="74" t="s">
        <v>52</v>
      </c>
      <c r="V7" s="75">
        <v>19998</v>
      </c>
      <c r="W7" s="40" t="e">
        <f>#REF!-V7</f>
        <v>#REF!</v>
      </c>
      <c r="X7" s="40" t="e">
        <f>T7-A7</f>
        <v>#VALUE!</v>
      </c>
    </row>
    <row r="8" ht="19.5" customHeight="1" spans="16:24">
      <c r="P8" s="73"/>
      <c r="T8" s="74" t="s">
        <v>470</v>
      </c>
      <c r="U8" s="74" t="s">
        <v>615</v>
      </c>
      <c r="V8" s="75">
        <v>19998</v>
      </c>
      <c r="W8" s="40" t="e">
        <f>#REF!-V8</f>
        <v>#REF!</v>
      </c>
      <c r="X8" s="40">
        <f>T8-A8</f>
        <v>23203</v>
      </c>
    </row>
    <row r="9" ht="19.5" customHeight="1" spans="16:24">
      <c r="P9" s="73"/>
      <c r="T9" s="74" t="s">
        <v>57</v>
      </c>
      <c r="U9" s="74" t="s">
        <v>58</v>
      </c>
      <c r="V9" s="75">
        <v>19998</v>
      </c>
      <c r="W9" s="40" t="e">
        <f>#REF!-V9</f>
        <v>#REF!</v>
      </c>
      <c r="X9" s="40">
        <f>T9-A9</f>
        <v>2320301</v>
      </c>
    </row>
    <row r="10" ht="19.5" customHeight="1" spans="16:16">
      <c r="P10" s="73"/>
    </row>
    <row r="11" ht="19.5" customHeight="1" spans="1:16">
      <c r="A11" s="40"/>
      <c r="B11" s="40"/>
      <c r="C11" s="40"/>
      <c r="F11" s="40"/>
      <c r="G11" s="40"/>
      <c r="H11" s="40"/>
      <c r="I11" s="40"/>
      <c r="P11" s="73"/>
    </row>
    <row r="12" ht="19.5" customHeight="1" spans="1:16">
      <c r="A12" s="40"/>
      <c r="B12" s="40"/>
      <c r="C12" s="40"/>
      <c r="F12" s="40"/>
      <c r="G12" s="40"/>
      <c r="H12" s="40"/>
      <c r="I12" s="40"/>
      <c r="P12" s="73"/>
    </row>
    <row r="13" ht="19.5" customHeight="1" spans="1:16">
      <c r="A13" s="40"/>
      <c r="B13" s="40"/>
      <c r="C13" s="40"/>
      <c r="F13" s="40"/>
      <c r="G13" s="40"/>
      <c r="H13" s="40"/>
      <c r="I13" s="40"/>
      <c r="P13" s="73"/>
    </row>
    <row r="14" ht="19.5" customHeight="1" spans="1:16">
      <c r="A14" s="40"/>
      <c r="B14" s="40"/>
      <c r="C14" s="40"/>
      <c r="F14" s="40"/>
      <c r="G14" s="40"/>
      <c r="H14" s="40"/>
      <c r="I14" s="40"/>
      <c r="P14" s="73"/>
    </row>
    <row r="15" ht="19.5" customHeight="1" spans="1:16">
      <c r="A15" s="40"/>
      <c r="B15" s="40"/>
      <c r="C15" s="40"/>
      <c r="F15" s="40"/>
      <c r="G15" s="40"/>
      <c r="H15" s="40"/>
      <c r="I15" s="40"/>
      <c r="P15" s="73"/>
    </row>
    <row r="16" ht="19.5" customHeight="1" spans="1:16">
      <c r="A16" s="40"/>
      <c r="B16" s="40"/>
      <c r="C16" s="40"/>
      <c r="F16" s="40"/>
      <c r="G16" s="40"/>
      <c r="H16" s="40"/>
      <c r="I16" s="40"/>
      <c r="P16" s="73"/>
    </row>
    <row r="17" ht="19.5" customHeight="1" spans="1:16">
      <c r="A17" s="40"/>
      <c r="B17" s="40"/>
      <c r="C17" s="40"/>
      <c r="F17" s="40"/>
      <c r="G17" s="40"/>
      <c r="H17" s="40"/>
      <c r="I17" s="40"/>
      <c r="P17" s="73"/>
    </row>
    <row r="18" ht="19.5" customHeight="1" spans="1:16">
      <c r="A18" s="40"/>
      <c r="B18" s="40"/>
      <c r="C18" s="40"/>
      <c r="F18" s="40"/>
      <c r="G18" s="40"/>
      <c r="H18" s="40"/>
      <c r="I18" s="40"/>
      <c r="P18" s="73"/>
    </row>
    <row r="19" ht="19.5" customHeight="1" spans="1:16">
      <c r="A19" s="40"/>
      <c r="B19" s="40"/>
      <c r="C19" s="40"/>
      <c r="F19" s="40"/>
      <c r="G19" s="40"/>
      <c r="H19" s="40"/>
      <c r="I19" s="40"/>
      <c r="P19" s="73"/>
    </row>
    <row r="20" ht="19.5" customHeight="1" spans="1:16">
      <c r="A20" s="40"/>
      <c r="B20" s="40"/>
      <c r="C20" s="40"/>
      <c r="F20" s="40"/>
      <c r="G20" s="40"/>
      <c r="H20" s="40"/>
      <c r="I20" s="40"/>
      <c r="P20" s="73"/>
    </row>
    <row r="21" ht="19.5" customHeight="1" spans="1:16">
      <c r="A21" s="40"/>
      <c r="B21" s="40"/>
      <c r="C21" s="40"/>
      <c r="F21" s="40"/>
      <c r="G21" s="40"/>
      <c r="H21" s="40"/>
      <c r="I21" s="40"/>
      <c r="P21" s="73"/>
    </row>
    <row r="22" ht="19.5" customHeight="1" spans="1:16">
      <c r="A22" s="40"/>
      <c r="B22" s="40"/>
      <c r="C22" s="40"/>
      <c r="F22" s="40"/>
      <c r="G22" s="40"/>
      <c r="H22" s="40"/>
      <c r="I22" s="40"/>
      <c r="P22" s="73"/>
    </row>
  </sheetData>
  <mergeCells count="2">
    <mergeCell ref="A2:B2"/>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7"/>
  <sheetViews>
    <sheetView workbookViewId="0">
      <selection activeCell="B13" sqref="B13"/>
    </sheetView>
  </sheetViews>
  <sheetFormatPr defaultColWidth="7.875" defaultRowHeight="15.75" outlineLevelRow="6" outlineLevelCol="2"/>
  <cols>
    <col min="1" max="2" width="37.625" style="93" customWidth="1"/>
    <col min="3" max="3" width="8" style="93" customWidth="1"/>
    <col min="4" max="4" width="7.875" style="93" customWidth="1"/>
    <col min="5" max="5" width="8.5" style="93" hidden="1" customWidth="1"/>
    <col min="6" max="6" width="7.875" style="93" hidden="1" customWidth="1"/>
    <col min="7" max="254" width="7.875" style="93"/>
    <col min="255" max="255" width="35.75" style="93" customWidth="1"/>
    <col min="256" max="256" width="7.875" style="93" hidden="1" customWidth="1"/>
    <col min="257" max="258" width="12" style="93" customWidth="1"/>
    <col min="259" max="259" width="8" style="93" customWidth="1"/>
    <col min="260" max="260" width="7.875" style="93" customWidth="1"/>
    <col min="261" max="262" width="7.875" style="93" hidden="1" customWidth="1"/>
    <col min="263" max="510" width="7.875" style="93"/>
    <col min="511" max="511" width="35.75" style="93" customWidth="1"/>
    <col min="512" max="512" width="7.875" style="93" hidden="1" customWidth="1"/>
    <col min="513" max="514" width="12" style="93" customWidth="1"/>
    <col min="515" max="515" width="8" style="93" customWidth="1"/>
    <col min="516" max="516" width="7.875" style="93" customWidth="1"/>
    <col min="517" max="518" width="7.875" style="93" hidden="1" customWidth="1"/>
    <col min="519" max="766" width="7.875" style="93"/>
    <col min="767" max="767" width="35.75" style="93" customWidth="1"/>
    <col min="768" max="768" width="7.875" style="93" hidden="1" customWidth="1"/>
    <col min="769" max="770" width="12" style="93" customWidth="1"/>
    <col min="771" max="771" width="8" style="93" customWidth="1"/>
    <col min="772" max="772" width="7.875" style="93" customWidth="1"/>
    <col min="773" max="774" width="7.875" style="93" hidden="1" customWidth="1"/>
    <col min="775" max="1022" width="7.875" style="93"/>
    <col min="1023" max="1023" width="35.75" style="93" customWidth="1"/>
    <col min="1024" max="1024" width="7.875" style="93" hidden="1" customWidth="1"/>
    <col min="1025" max="1026" width="12" style="93" customWidth="1"/>
    <col min="1027" max="1027" width="8" style="93" customWidth="1"/>
    <col min="1028" max="1028" width="7.875" style="93" customWidth="1"/>
    <col min="1029" max="1030" width="7.875" style="93" hidden="1" customWidth="1"/>
    <col min="1031" max="1278" width="7.875" style="93"/>
    <col min="1279" max="1279" width="35.75" style="93" customWidth="1"/>
    <col min="1280" max="1280" width="7.875" style="93" hidden="1" customWidth="1"/>
    <col min="1281" max="1282" width="12" style="93" customWidth="1"/>
    <col min="1283" max="1283" width="8" style="93" customWidth="1"/>
    <col min="1284" max="1284" width="7.875" style="93" customWidth="1"/>
    <col min="1285" max="1286" width="7.875" style="93" hidden="1" customWidth="1"/>
    <col min="1287" max="1534" width="7.875" style="93"/>
    <col min="1535" max="1535" width="35.75" style="93" customWidth="1"/>
    <col min="1536" max="1536" width="7.875" style="93" hidden="1" customWidth="1"/>
    <col min="1537" max="1538" width="12" style="93" customWidth="1"/>
    <col min="1539" max="1539" width="8" style="93" customWidth="1"/>
    <col min="1540" max="1540" width="7.875" style="93" customWidth="1"/>
    <col min="1541" max="1542" width="7.875" style="93" hidden="1" customWidth="1"/>
    <col min="1543" max="1790" width="7.875" style="93"/>
    <col min="1791" max="1791" width="35.75" style="93" customWidth="1"/>
    <col min="1792" max="1792" width="7.875" style="93" hidden="1" customWidth="1"/>
    <col min="1793" max="1794" width="12" style="93" customWidth="1"/>
    <col min="1795" max="1795" width="8" style="93" customWidth="1"/>
    <col min="1796" max="1796" width="7.875" style="93" customWidth="1"/>
    <col min="1797" max="1798" width="7.875" style="93" hidden="1" customWidth="1"/>
    <col min="1799" max="2046" width="7.875" style="93"/>
    <col min="2047" max="2047" width="35.75" style="93" customWidth="1"/>
    <col min="2048" max="2048" width="7.875" style="93" hidden="1" customWidth="1"/>
    <col min="2049" max="2050" width="12" style="93" customWidth="1"/>
    <col min="2051" max="2051" width="8" style="93" customWidth="1"/>
    <col min="2052" max="2052" width="7.875" style="93" customWidth="1"/>
    <col min="2053" max="2054" width="7.875" style="93" hidden="1" customWidth="1"/>
    <col min="2055" max="2302" width="7.875" style="93"/>
    <col min="2303" max="2303" width="35.75" style="93" customWidth="1"/>
    <col min="2304" max="2304" width="7.875" style="93" hidden="1" customWidth="1"/>
    <col min="2305" max="2306" width="12" style="93" customWidth="1"/>
    <col min="2307" max="2307" width="8" style="93" customWidth="1"/>
    <col min="2308" max="2308" width="7.875" style="93" customWidth="1"/>
    <col min="2309" max="2310" width="7.875" style="93" hidden="1" customWidth="1"/>
    <col min="2311" max="2558" width="7.875" style="93"/>
    <col min="2559" max="2559" width="35.75" style="93" customWidth="1"/>
    <col min="2560" max="2560" width="7.875" style="93" hidden="1" customWidth="1"/>
    <col min="2561" max="2562" width="12" style="93" customWidth="1"/>
    <col min="2563" max="2563" width="8" style="93" customWidth="1"/>
    <col min="2564" max="2564" width="7.875" style="93" customWidth="1"/>
    <col min="2565" max="2566" width="7.875" style="93" hidden="1" customWidth="1"/>
    <col min="2567" max="2814" width="7.875" style="93"/>
    <col min="2815" max="2815" width="35.75" style="93" customWidth="1"/>
    <col min="2816" max="2816" width="7.875" style="93" hidden="1" customWidth="1"/>
    <col min="2817" max="2818" width="12" style="93" customWidth="1"/>
    <col min="2819" max="2819" width="8" style="93" customWidth="1"/>
    <col min="2820" max="2820" width="7.875" style="93" customWidth="1"/>
    <col min="2821" max="2822" width="7.875" style="93" hidden="1" customWidth="1"/>
    <col min="2823" max="3070" width="7.875" style="93"/>
    <col min="3071" max="3071" width="35.75" style="93" customWidth="1"/>
    <col min="3072" max="3072" width="7.875" style="93" hidden="1" customWidth="1"/>
    <col min="3073" max="3074" width="12" style="93" customWidth="1"/>
    <col min="3075" max="3075" width="8" style="93" customWidth="1"/>
    <col min="3076" max="3076" width="7.875" style="93" customWidth="1"/>
    <col min="3077" max="3078" width="7.875" style="93" hidden="1" customWidth="1"/>
    <col min="3079" max="3326" width="7.875" style="93"/>
    <col min="3327" max="3327" width="35.75" style="93" customWidth="1"/>
    <col min="3328" max="3328" width="7.875" style="93" hidden="1" customWidth="1"/>
    <col min="3329" max="3330" width="12" style="93" customWidth="1"/>
    <col min="3331" max="3331" width="8" style="93" customWidth="1"/>
    <col min="3332" max="3332" width="7.875" style="93" customWidth="1"/>
    <col min="3333" max="3334" width="7.875" style="93" hidden="1" customWidth="1"/>
    <col min="3335" max="3582" width="7.875" style="93"/>
    <col min="3583" max="3583" width="35.75" style="93" customWidth="1"/>
    <col min="3584" max="3584" width="7.875" style="93" hidden="1" customWidth="1"/>
    <col min="3585" max="3586" width="12" style="93" customWidth="1"/>
    <col min="3587" max="3587" width="8" style="93" customWidth="1"/>
    <col min="3588" max="3588" width="7.875" style="93" customWidth="1"/>
    <col min="3589" max="3590" width="7.875" style="93" hidden="1" customWidth="1"/>
    <col min="3591" max="3838" width="7.875" style="93"/>
    <col min="3839" max="3839" width="35.75" style="93" customWidth="1"/>
    <col min="3840" max="3840" width="7.875" style="93" hidden="1" customWidth="1"/>
    <col min="3841" max="3842" width="12" style="93" customWidth="1"/>
    <col min="3843" max="3843" width="8" style="93" customWidth="1"/>
    <col min="3844" max="3844" width="7.875" style="93" customWidth="1"/>
    <col min="3845" max="3846" width="7.875" style="93" hidden="1" customWidth="1"/>
    <col min="3847" max="4094" width="7.875" style="93"/>
    <col min="4095" max="4095" width="35.75" style="93" customWidth="1"/>
    <col min="4096" max="4096" width="7.875" style="93" hidden="1" customWidth="1"/>
    <col min="4097" max="4098" width="12" style="93" customWidth="1"/>
    <col min="4099" max="4099" width="8" style="93" customWidth="1"/>
    <col min="4100" max="4100" width="7.875" style="93" customWidth="1"/>
    <col min="4101" max="4102" width="7.875" style="93" hidden="1" customWidth="1"/>
    <col min="4103" max="4350" width="7.875" style="93"/>
    <col min="4351" max="4351" width="35.75" style="93" customWidth="1"/>
    <col min="4352" max="4352" width="7.875" style="93" hidden="1" customWidth="1"/>
    <col min="4353" max="4354" width="12" style="93" customWidth="1"/>
    <col min="4355" max="4355" width="8" style="93" customWidth="1"/>
    <col min="4356" max="4356" width="7.875" style="93" customWidth="1"/>
    <col min="4357" max="4358" width="7.875" style="93" hidden="1" customWidth="1"/>
    <col min="4359" max="4606" width="7.875" style="93"/>
    <col min="4607" max="4607" width="35.75" style="93" customWidth="1"/>
    <col min="4608" max="4608" width="7.875" style="93" hidden="1" customWidth="1"/>
    <col min="4609" max="4610" width="12" style="93" customWidth="1"/>
    <col min="4611" max="4611" width="8" style="93" customWidth="1"/>
    <col min="4612" max="4612" width="7.875" style="93" customWidth="1"/>
    <col min="4613" max="4614" width="7.875" style="93" hidden="1" customWidth="1"/>
    <col min="4615" max="4862" width="7.875" style="93"/>
    <col min="4863" max="4863" width="35.75" style="93" customWidth="1"/>
    <col min="4864" max="4864" width="7.875" style="93" hidden="1" customWidth="1"/>
    <col min="4865" max="4866" width="12" style="93" customWidth="1"/>
    <col min="4867" max="4867" width="8" style="93" customWidth="1"/>
    <col min="4868" max="4868" width="7.875" style="93" customWidth="1"/>
    <col min="4869" max="4870" width="7.875" style="93" hidden="1" customWidth="1"/>
    <col min="4871" max="5118" width="7.875" style="93"/>
    <col min="5119" max="5119" width="35.75" style="93" customWidth="1"/>
    <col min="5120" max="5120" width="7.875" style="93" hidden="1" customWidth="1"/>
    <col min="5121" max="5122" width="12" style="93" customWidth="1"/>
    <col min="5123" max="5123" width="8" style="93" customWidth="1"/>
    <col min="5124" max="5124" width="7.875" style="93" customWidth="1"/>
    <col min="5125" max="5126" width="7.875" style="93" hidden="1" customWidth="1"/>
    <col min="5127" max="5374" width="7.875" style="93"/>
    <col min="5375" max="5375" width="35.75" style="93" customWidth="1"/>
    <col min="5376" max="5376" width="7.875" style="93" hidden="1" customWidth="1"/>
    <col min="5377" max="5378" width="12" style="93" customWidth="1"/>
    <col min="5379" max="5379" width="8" style="93" customWidth="1"/>
    <col min="5380" max="5380" width="7.875" style="93" customWidth="1"/>
    <col min="5381" max="5382" width="7.875" style="93" hidden="1" customWidth="1"/>
    <col min="5383" max="5630" width="7.875" style="93"/>
    <col min="5631" max="5631" width="35.75" style="93" customWidth="1"/>
    <col min="5632" max="5632" width="7.875" style="93" hidden="1" customWidth="1"/>
    <col min="5633" max="5634" width="12" style="93" customWidth="1"/>
    <col min="5635" max="5635" width="8" style="93" customWidth="1"/>
    <col min="5636" max="5636" width="7.875" style="93" customWidth="1"/>
    <col min="5637" max="5638" width="7.875" style="93" hidden="1" customWidth="1"/>
    <col min="5639" max="5886" width="7.875" style="93"/>
    <col min="5887" max="5887" width="35.75" style="93" customWidth="1"/>
    <col min="5888" max="5888" width="7.875" style="93" hidden="1" customWidth="1"/>
    <col min="5889" max="5890" width="12" style="93" customWidth="1"/>
    <col min="5891" max="5891" width="8" style="93" customWidth="1"/>
    <col min="5892" max="5892" width="7.875" style="93" customWidth="1"/>
    <col min="5893" max="5894" width="7.875" style="93" hidden="1" customWidth="1"/>
    <col min="5895" max="6142" width="7.875" style="93"/>
    <col min="6143" max="6143" width="35.75" style="93" customWidth="1"/>
    <col min="6144" max="6144" width="7.875" style="93" hidden="1" customWidth="1"/>
    <col min="6145" max="6146" width="12" style="93" customWidth="1"/>
    <col min="6147" max="6147" width="8" style="93" customWidth="1"/>
    <col min="6148" max="6148" width="7.875" style="93" customWidth="1"/>
    <col min="6149" max="6150" width="7.875" style="93" hidden="1" customWidth="1"/>
    <col min="6151" max="6398" width="7.875" style="93"/>
    <col min="6399" max="6399" width="35.75" style="93" customWidth="1"/>
    <col min="6400" max="6400" width="7.875" style="93" hidden="1" customWidth="1"/>
    <col min="6401" max="6402" width="12" style="93" customWidth="1"/>
    <col min="6403" max="6403" width="8" style="93" customWidth="1"/>
    <col min="6404" max="6404" width="7.875" style="93" customWidth="1"/>
    <col min="6405" max="6406" width="7.875" style="93" hidden="1" customWidth="1"/>
    <col min="6407" max="6654" width="7.875" style="93"/>
    <col min="6655" max="6655" width="35.75" style="93" customWidth="1"/>
    <col min="6656" max="6656" width="7.875" style="93" hidden="1" customWidth="1"/>
    <col min="6657" max="6658" width="12" style="93" customWidth="1"/>
    <col min="6659" max="6659" width="8" style="93" customWidth="1"/>
    <col min="6660" max="6660" width="7.875" style="93" customWidth="1"/>
    <col min="6661" max="6662" width="7.875" style="93" hidden="1" customWidth="1"/>
    <col min="6663" max="6910" width="7.875" style="93"/>
    <col min="6911" max="6911" width="35.75" style="93" customWidth="1"/>
    <col min="6912" max="6912" width="7.875" style="93" hidden="1" customWidth="1"/>
    <col min="6913" max="6914" width="12" style="93" customWidth="1"/>
    <col min="6915" max="6915" width="8" style="93" customWidth="1"/>
    <col min="6916" max="6916" width="7.875" style="93" customWidth="1"/>
    <col min="6917" max="6918" width="7.875" style="93" hidden="1" customWidth="1"/>
    <col min="6919" max="7166" width="7.875" style="93"/>
    <col min="7167" max="7167" width="35.75" style="93" customWidth="1"/>
    <col min="7168" max="7168" width="7.875" style="93" hidden="1" customWidth="1"/>
    <col min="7169" max="7170" width="12" style="93" customWidth="1"/>
    <col min="7171" max="7171" width="8" style="93" customWidth="1"/>
    <col min="7172" max="7172" width="7.875" style="93" customWidth="1"/>
    <col min="7173" max="7174" width="7.875" style="93" hidden="1" customWidth="1"/>
    <col min="7175" max="7422" width="7.875" style="93"/>
    <col min="7423" max="7423" width="35.75" style="93" customWidth="1"/>
    <col min="7424" max="7424" width="7.875" style="93" hidden="1" customWidth="1"/>
    <col min="7425" max="7426" width="12" style="93" customWidth="1"/>
    <col min="7427" max="7427" width="8" style="93" customWidth="1"/>
    <col min="7428" max="7428" width="7.875" style="93" customWidth="1"/>
    <col min="7429" max="7430" width="7.875" style="93" hidden="1" customWidth="1"/>
    <col min="7431" max="7678" width="7.875" style="93"/>
    <col min="7679" max="7679" width="35.75" style="93" customWidth="1"/>
    <col min="7680" max="7680" width="7.875" style="93" hidden="1" customWidth="1"/>
    <col min="7681" max="7682" width="12" style="93" customWidth="1"/>
    <col min="7683" max="7683" width="8" style="93" customWidth="1"/>
    <col min="7684" max="7684" width="7.875" style="93" customWidth="1"/>
    <col min="7685" max="7686" width="7.875" style="93" hidden="1" customWidth="1"/>
    <col min="7687" max="7934" width="7.875" style="93"/>
    <col min="7935" max="7935" width="35.75" style="93" customWidth="1"/>
    <col min="7936" max="7936" width="7.875" style="93" hidden="1" customWidth="1"/>
    <col min="7937" max="7938" width="12" style="93" customWidth="1"/>
    <col min="7939" max="7939" width="8" style="93" customWidth="1"/>
    <col min="7940" max="7940" width="7.875" style="93" customWidth="1"/>
    <col min="7941" max="7942" width="7.875" style="93" hidden="1" customWidth="1"/>
    <col min="7943" max="8190" width="7.875" style="93"/>
    <col min="8191" max="8191" width="35.75" style="93" customWidth="1"/>
    <col min="8192" max="8192" width="7.875" style="93" hidden="1" customWidth="1"/>
    <col min="8193" max="8194" width="12" style="93" customWidth="1"/>
    <col min="8195" max="8195" width="8" style="93" customWidth="1"/>
    <col min="8196" max="8196" width="7.875" style="93" customWidth="1"/>
    <col min="8197" max="8198" width="7.875" style="93" hidden="1" customWidth="1"/>
    <col min="8199" max="8446" width="7.875" style="93"/>
    <col min="8447" max="8447" width="35.75" style="93" customWidth="1"/>
    <col min="8448" max="8448" width="7.875" style="93" hidden="1" customWidth="1"/>
    <col min="8449" max="8450" width="12" style="93" customWidth="1"/>
    <col min="8451" max="8451" width="8" style="93" customWidth="1"/>
    <col min="8452" max="8452" width="7.875" style="93" customWidth="1"/>
    <col min="8453" max="8454" width="7.875" style="93" hidden="1" customWidth="1"/>
    <col min="8455" max="8702" width="7.875" style="93"/>
    <col min="8703" max="8703" width="35.75" style="93" customWidth="1"/>
    <col min="8704" max="8704" width="7.875" style="93" hidden="1" customWidth="1"/>
    <col min="8705" max="8706" width="12" style="93" customWidth="1"/>
    <col min="8707" max="8707" width="8" style="93" customWidth="1"/>
    <col min="8708" max="8708" width="7.875" style="93" customWidth="1"/>
    <col min="8709" max="8710" width="7.875" style="93" hidden="1" customWidth="1"/>
    <col min="8711" max="8958" width="7.875" style="93"/>
    <col min="8959" max="8959" width="35.75" style="93" customWidth="1"/>
    <col min="8960" max="8960" width="7.875" style="93" hidden="1" customWidth="1"/>
    <col min="8961" max="8962" width="12" style="93" customWidth="1"/>
    <col min="8963" max="8963" width="8" style="93" customWidth="1"/>
    <col min="8964" max="8964" width="7.875" style="93" customWidth="1"/>
    <col min="8965" max="8966" width="7.875" style="93" hidden="1" customWidth="1"/>
    <col min="8967" max="9214" width="7.875" style="93"/>
    <col min="9215" max="9215" width="35.75" style="93" customWidth="1"/>
    <col min="9216" max="9216" width="7.875" style="93" hidden="1" customWidth="1"/>
    <col min="9217" max="9218" width="12" style="93" customWidth="1"/>
    <col min="9219" max="9219" width="8" style="93" customWidth="1"/>
    <col min="9220" max="9220" width="7.875" style="93" customWidth="1"/>
    <col min="9221" max="9222" width="7.875" style="93" hidden="1" customWidth="1"/>
    <col min="9223" max="9470" width="7.875" style="93"/>
    <col min="9471" max="9471" width="35.75" style="93" customWidth="1"/>
    <col min="9472" max="9472" width="7.875" style="93" hidden="1" customWidth="1"/>
    <col min="9473" max="9474" width="12" style="93" customWidth="1"/>
    <col min="9475" max="9475" width="8" style="93" customWidth="1"/>
    <col min="9476" max="9476" width="7.875" style="93" customWidth="1"/>
    <col min="9477" max="9478" width="7.875" style="93" hidden="1" customWidth="1"/>
    <col min="9479" max="9726" width="7.875" style="93"/>
    <col min="9727" max="9727" width="35.75" style="93" customWidth="1"/>
    <col min="9728" max="9728" width="7.875" style="93" hidden="1" customWidth="1"/>
    <col min="9729" max="9730" width="12" style="93" customWidth="1"/>
    <col min="9731" max="9731" width="8" style="93" customWidth="1"/>
    <col min="9732" max="9732" width="7.875" style="93" customWidth="1"/>
    <col min="9733" max="9734" width="7.875" style="93" hidden="1" customWidth="1"/>
    <col min="9735" max="9982" width="7.875" style="93"/>
    <col min="9983" max="9983" width="35.75" style="93" customWidth="1"/>
    <col min="9984" max="9984" width="7.875" style="93" hidden="1" customWidth="1"/>
    <col min="9985" max="9986" width="12" style="93" customWidth="1"/>
    <col min="9987" max="9987" width="8" style="93" customWidth="1"/>
    <col min="9988" max="9988" width="7.875" style="93" customWidth="1"/>
    <col min="9989" max="9990" width="7.875" style="93" hidden="1" customWidth="1"/>
    <col min="9991" max="10238" width="7.875" style="93"/>
    <col min="10239" max="10239" width="35.75" style="93" customWidth="1"/>
    <col min="10240" max="10240" width="7.875" style="93" hidden="1" customWidth="1"/>
    <col min="10241" max="10242" width="12" style="93" customWidth="1"/>
    <col min="10243" max="10243" width="8" style="93" customWidth="1"/>
    <col min="10244" max="10244" width="7.875" style="93" customWidth="1"/>
    <col min="10245" max="10246" width="7.875" style="93" hidden="1" customWidth="1"/>
    <col min="10247" max="10494" width="7.875" style="93"/>
    <col min="10495" max="10495" width="35.75" style="93" customWidth="1"/>
    <col min="10496" max="10496" width="7.875" style="93" hidden="1" customWidth="1"/>
    <col min="10497" max="10498" width="12" style="93" customWidth="1"/>
    <col min="10499" max="10499" width="8" style="93" customWidth="1"/>
    <col min="10500" max="10500" width="7.875" style="93" customWidth="1"/>
    <col min="10501" max="10502" width="7.875" style="93" hidden="1" customWidth="1"/>
    <col min="10503" max="10750" width="7.875" style="93"/>
    <col min="10751" max="10751" width="35.75" style="93" customWidth="1"/>
    <col min="10752" max="10752" width="7.875" style="93" hidden="1" customWidth="1"/>
    <col min="10753" max="10754" width="12" style="93" customWidth="1"/>
    <col min="10755" max="10755" width="8" style="93" customWidth="1"/>
    <col min="10756" max="10756" width="7.875" style="93" customWidth="1"/>
    <col min="10757" max="10758" width="7.875" style="93" hidden="1" customWidth="1"/>
    <col min="10759" max="11006" width="7.875" style="93"/>
    <col min="11007" max="11007" width="35.75" style="93" customWidth="1"/>
    <col min="11008" max="11008" width="7.875" style="93" hidden="1" customWidth="1"/>
    <col min="11009" max="11010" width="12" style="93" customWidth="1"/>
    <col min="11011" max="11011" width="8" style="93" customWidth="1"/>
    <col min="11012" max="11012" width="7.875" style="93" customWidth="1"/>
    <col min="11013" max="11014" width="7.875" style="93" hidden="1" customWidth="1"/>
    <col min="11015" max="11262" width="7.875" style="93"/>
    <col min="11263" max="11263" width="35.75" style="93" customWidth="1"/>
    <col min="11264" max="11264" width="7.875" style="93" hidden="1" customWidth="1"/>
    <col min="11265" max="11266" width="12" style="93" customWidth="1"/>
    <col min="11267" max="11267" width="8" style="93" customWidth="1"/>
    <col min="11268" max="11268" width="7.875" style="93" customWidth="1"/>
    <col min="11269" max="11270" width="7.875" style="93" hidden="1" customWidth="1"/>
    <col min="11271" max="11518" width="7.875" style="93"/>
    <col min="11519" max="11519" width="35.75" style="93" customWidth="1"/>
    <col min="11520" max="11520" width="7.875" style="93" hidden="1" customWidth="1"/>
    <col min="11521" max="11522" width="12" style="93" customWidth="1"/>
    <col min="11523" max="11523" width="8" style="93" customWidth="1"/>
    <col min="11524" max="11524" width="7.875" style="93" customWidth="1"/>
    <col min="11525" max="11526" width="7.875" style="93" hidden="1" customWidth="1"/>
    <col min="11527" max="11774" width="7.875" style="93"/>
    <col min="11775" max="11775" width="35.75" style="93" customWidth="1"/>
    <col min="11776" max="11776" width="7.875" style="93" hidden="1" customWidth="1"/>
    <col min="11777" max="11778" width="12" style="93" customWidth="1"/>
    <col min="11779" max="11779" width="8" style="93" customWidth="1"/>
    <col min="11780" max="11780" width="7.875" style="93" customWidth="1"/>
    <col min="11781" max="11782" width="7.875" style="93" hidden="1" customWidth="1"/>
    <col min="11783" max="12030" width="7.875" style="93"/>
    <col min="12031" max="12031" width="35.75" style="93" customWidth="1"/>
    <col min="12032" max="12032" width="7.875" style="93" hidden="1" customWidth="1"/>
    <col min="12033" max="12034" width="12" style="93" customWidth="1"/>
    <col min="12035" max="12035" width="8" style="93" customWidth="1"/>
    <col min="12036" max="12036" width="7.875" style="93" customWidth="1"/>
    <col min="12037" max="12038" width="7.875" style="93" hidden="1" customWidth="1"/>
    <col min="12039" max="12286" width="7.875" style="93"/>
    <col min="12287" max="12287" width="35.75" style="93" customWidth="1"/>
    <col min="12288" max="12288" width="7.875" style="93" hidden="1" customWidth="1"/>
    <col min="12289" max="12290" width="12" style="93" customWidth="1"/>
    <col min="12291" max="12291" width="8" style="93" customWidth="1"/>
    <col min="12292" max="12292" width="7.875" style="93" customWidth="1"/>
    <col min="12293" max="12294" width="7.875" style="93" hidden="1" customWidth="1"/>
    <col min="12295" max="12542" width="7.875" style="93"/>
    <col min="12543" max="12543" width="35.75" style="93" customWidth="1"/>
    <col min="12544" max="12544" width="7.875" style="93" hidden="1" customWidth="1"/>
    <col min="12545" max="12546" width="12" style="93" customWidth="1"/>
    <col min="12547" max="12547" width="8" style="93" customWidth="1"/>
    <col min="12548" max="12548" width="7.875" style="93" customWidth="1"/>
    <col min="12549" max="12550" width="7.875" style="93" hidden="1" customWidth="1"/>
    <col min="12551" max="12798" width="7.875" style="93"/>
    <col min="12799" max="12799" width="35.75" style="93" customWidth="1"/>
    <col min="12800" max="12800" width="7.875" style="93" hidden="1" customWidth="1"/>
    <col min="12801" max="12802" width="12" style="93" customWidth="1"/>
    <col min="12803" max="12803" width="8" style="93" customWidth="1"/>
    <col min="12804" max="12804" width="7.875" style="93" customWidth="1"/>
    <col min="12805" max="12806" width="7.875" style="93" hidden="1" customWidth="1"/>
    <col min="12807" max="13054" width="7.875" style="93"/>
    <col min="13055" max="13055" width="35.75" style="93" customWidth="1"/>
    <col min="13056" max="13056" width="7.875" style="93" hidden="1" customWidth="1"/>
    <col min="13057" max="13058" width="12" style="93" customWidth="1"/>
    <col min="13059" max="13059" width="8" style="93" customWidth="1"/>
    <col min="13060" max="13060" width="7.875" style="93" customWidth="1"/>
    <col min="13061" max="13062" width="7.875" style="93" hidden="1" customWidth="1"/>
    <col min="13063" max="13310" width="7.875" style="93"/>
    <col min="13311" max="13311" width="35.75" style="93" customWidth="1"/>
    <col min="13312" max="13312" width="7.875" style="93" hidden="1" customWidth="1"/>
    <col min="13313" max="13314" width="12" style="93" customWidth="1"/>
    <col min="13315" max="13315" width="8" style="93" customWidth="1"/>
    <col min="13316" max="13316" width="7.875" style="93" customWidth="1"/>
    <col min="13317" max="13318" width="7.875" style="93" hidden="1" customWidth="1"/>
    <col min="13319" max="13566" width="7.875" style="93"/>
    <col min="13567" max="13567" width="35.75" style="93" customWidth="1"/>
    <col min="13568" max="13568" width="7.875" style="93" hidden="1" customWidth="1"/>
    <col min="13569" max="13570" width="12" style="93" customWidth="1"/>
    <col min="13571" max="13571" width="8" style="93" customWidth="1"/>
    <col min="13572" max="13572" width="7.875" style="93" customWidth="1"/>
    <col min="13573" max="13574" width="7.875" style="93" hidden="1" customWidth="1"/>
    <col min="13575" max="13822" width="7.875" style="93"/>
    <col min="13823" max="13823" width="35.75" style="93" customWidth="1"/>
    <col min="13824" max="13824" width="7.875" style="93" hidden="1" customWidth="1"/>
    <col min="13825" max="13826" width="12" style="93" customWidth="1"/>
    <col min="13827" max="13827" width="8" style="93" customWidth="1"/>
    <col min="13828" max="13828" width="7.875" style="93" customWidth="1"/>
    <col min="13829" max="13830" width="7.875" style="93" hidden="1" customWidth="1"/>
    <col min="13831" max="14078" width="7.875" style="93"/>
    <col min="14079" max="14079" width="35.75" style="93" customWidth="1"/>
    <col min="14080" max="14080" width="7.875" style="93" hidden="1" customWidth="1"/>
    <col min="14081" max="14082" width="12" style="93" customWidth="1"/>
    <col min="14083" max="14083" width="8" style="93" customWidth="1"/>
    <col min="14084" max="14084" width="7.875" style="93" customWidth="1"/>
    <col min="14085" max="14086" width="7.875" style="93" hidden="1" customWidth="1"/>
    <col min="14087" max="14334" width="7.875" style="93"/>
    <col min="14335" max="14335" width="35.75" style="93" customWidth="1"/>
    <col min="14336" max="14336" width="7.875" style="93" hidden="1" customWidth="1"/>
    <col min="14337" max="14338" width="12" style="93" customWidth="1"/>
    <col min="14339" max="14339" width="8" style="93" customWidth="1"/>
    <col min="14340" max="14340" width="7.875" style="93" customWidth="1"/>
    <col min="14341" max="14342" width="7.875" style="93" hidden="1" customWidth="1"/>
    <col min="14343" max="14590" width="7.875" style="93"/>
    <col min="14591" max="14591" width="35.75" style="93" customWidth="1"/>
    <col min="14592" max="14592" width="7.875" style="93" hidden="1" customWidth="1"/>
    <col min="14593" max="14594" width="12" style="93" customWidth="1"/>
    <col min="14595" max="14595" width="8" style="93" customWidth="1"/>
    <col min="14596" max="14596" width="7.875" style="93" customWidth="1"/>
    <col min="14597" max="14598" width="7.875" style="93" hidden="1" customWidth="1"/>
    <col min="14599" max="14846" width="7.875" style="93"/>
    <col min="14847" max="14847" width="35.75" style="93" customWidth="1"/>
    <col min="14848" max="14848" width="7.875" style="93" hidden="1" customWidth="1"/>
    <col min="14849" max="14850" width="12" style="93" customWidth="1"/>
    <col min="14851" max="14851" width="8" style="93" customWidth="1"/>
    <col min="14852" max="14852" width="7.875" style="93" customWidth="1"/>
    <col min="14853" max="14854" width="7.875" style="93" hidden="1" customWidth="1"/>
    <col min="14855" max="15102" width="7.875" style="93"/>
    <col min="15103" max="15103" width="35.75" style="93" customWidth="1"/>
    <col min="15104" max="15104" width="7.875" style="93" hidden="1" customWidth="1"/>
    <col min="15105" max="15106" width="12" style="93" customWidth="1"/>
    <col min="15107" max="15107" width="8" style="93" customWidth="1"/>
    <col min="15108" max="15108" width="7.875" style="93" customWidth="1"/>
    <col min="15109" max="15110" width="7.875" style="93" hidden="1" customWidth="1"/>
    <col min="15111" max="15358" width="7.875" style="93"/>
    <col min="15359" max="15359" width="35.75" style="93" customWidth="1"/>
    <col min="15360" max="15360" width="7.875" style="93" hidden="1" customWidth="1"/>
    <col min="15361" max="15362" width="12" style="93" customWidth="1"/>
    <col min="15363" max="15363" width="8" style="93" customWidth="1"/>
    <col min="15364" max="15364" width="7.875" style="93" customWidth="1"/>
    <col min="15365" max="15366" width="7.875" style="93" hidden="1" customWidth="1"/>
    <col min="15367" max="15614" width="7.875" style="93"/>
    <col min="15615" max="15615" width="35.75" style="93" customWidth="1"/>
    <col min="15616" max="15616" width="7.875" style="93" hidden="1" customWidth="1"/>
    <col min="15617" max="15618" width="12" style="93" customWidth="1"/>
    <col min="15619" max="15619" width="8" style="93" customWidth="1"/>
    <col min="15620" max="15620" width="7.875" style="93" customWidth="1"/>
    <col min="15621" max="15622" width="7.875" style="93" hidden="1" customWidth="1"/>
    <col min="15623" max="15870" width="7.875" style="93"/>
    <col min="15871" max="15871" width="35.75" style="93" customWidth="1"/>
    <col min="15872" max="15872" width="7.875" style="93" hidden="1" customWidth="1"/>
    <col min="15873" max="15874" width="12" style="93" customWidth="1"/>
    <col min="15875" max="15875" width="8" style="93" customWidth="1"/>
    <col min="15876" max="15876" width="7.875" style="93" customWidth="1"/>
    <col min="15877" max="15878" width="7.875" style="93" hidden="1" customWidth="1"/>
    <col min="15879" max="16126" width="7.875" style="93"/>
    <col min="16127" max="16127" width="35.75" style="93" customWidth="1"/>
    <col min="16128" max="16128" width="7.875" style="93" hidden="1" customWidth="1"/>
    <col min="16129" max="16130" width="12" style="93" customWidth="1"/>
    <col min="16131" max="16131" width="8" style="93" customWidth="1"/>
    <col min="16132" max="16132" width="7.875" style="93" customWidth="1"/>
    <col min="16133" max="16134" width="7.875" style="93" hidden="1" customWidth="1"/>
    <col min="16135" max="16384" width="7.875" style="93"/>
  </cols>
  <sheetData>
    <row r="1" ht="27" customHeight="1" spans="1:2">
      <c r="A1" s="94" t="s">
        <v>700</v>
      </c>
      <c r="B1" s="95"/>
    </row>
    <row r="2" ht="39.95" customHeight="1" spans="1:2">
      <c r="A2" s="96" t="s">
        <v>701</v>
      </c>
      <c r="B2" s="97"/>
    </row>
    <row r="3" s="89" customFormat="1" ht="18.75" customHeight="1" spans="1:2">
      <c r="A3" s="98"/>
      <c r="B3" s="99" t="s">
        <v>605</v>
      </c>
    </row>
    <row r="4" s="90" customFormat="1" ht="53.25" customHeight="1" spans="1:3">
      <c r="A4" s="100" t="s">
        <v>618</v>
      </c>
      <c r="B4" s="101" t="s">
        <v>619</v>
      </c>
      <c r="C4" s="102"/>
    </row>
    <row r="5" s="91" customFormat="1" ht="32.25" customHeight="1" spans="1:3">
      <c r="A5" s="103" t="s">
        <v>684</v>
      </c>
      <c r="B5" s="104">
        <v>0</v>
      </c>
      <c r="C5" s="105"/>
    </row>
    <row r="6" s="92" customFormat="1" ht="32.25" customHeight="1" spans="1:3">
      <c r="A6" s="106" t="s">
        <v>613</v>
      </c>
      <c r="B6" s="107">
        <v>0</v>
      </c>
      <c r="C6" s="108"/>
    </row>
    <row r="7" ht="25.5" customHeight="1" spans="1:2">
      <c r="A7" s="109" t="s">
        <v>686</v>
      </c>
      <c r="B7" s="110"/>
    </row>
  </sheetData>
  <mergeCells count="1">
    <mergeCell ref="A7:B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21"/>
  <sheetViews>
    <sheetView view="pageBreakPreview" zoomScaleNormal="100" workbookViewId="0">
      <selection activeCell="C6" sqref="C6"/>
    </sheetView>
  </sheetViews>
  <sheetFormatPr defaultColWidth="9" defaultRowHeight="15.75" outlineLevelCol="4"/>
  <cols>
    <col min="1" max="1" width="17.125" style="79" customWidth="1"/>
    <col min="2" max="2" width="48.5" style="79" customWidth="1"/>
    <col min="3" max="3" width="17.25" style="80" customWidth="1"/>
    <col min="4" max="16384" width="9" style="79"/>
  </cols>
  <sheetData>
    <row r="1" ht="22.5" customHeight="1" spans="1:1">
      <c r="A1" s="76" t="s">
        <v>702</v>
      </c>
    </row>
    <row r="2" ht="24.75" customHeight="1" spans="1:3">
      <c r="A2" s="81" t="s">
        <v>703</v>
      </c>
      <c r="B2" s="82"/>
      <c r="C2" s="82"/>
    </row>
    <row r="3" s="76" customFormat="1" ht="24" customHeight="1" spans="3:3">
      <c r="C3" s="83" t="s">
        <v>27</v>
      </c>
    </row>
    <row r="4" s="77" customFormat="1" ht="33" customHeight="1" spans="1:3">
      <c r="A4" s="84" t="s">
        <v>67</v>
      </c>
      <c r="B4" s="84" t="s">
        <v>68</v>
      </c>
      <c r="C4" s="85" t="s">
        <v>4</v>
      </c>
    </row>
    <row r="5" s="77" customFormat="1" ht="26.25" customHeight="1" spans="1:3">
      <c r="A5" s="51">
        <v>102</v>
      </c>
      <c r="B5" s="52" t="s">
        <v>704</v>
      </c>
      <c r="C5" s="53">
        <f>C6+C13+C19</f>
        <v>15540.6</v>
      </c>
    </row>
    <row r="6" s="77" customFormat="1" ht="26.25" customHeight="1" spans="1:3">
      <c r="A6" s="51" t="s">
        <v>705</v>
      </c>
      <c r="B6" s="52" t="s">
        <v>706</v>
      </c>
      <c r="C6" s="53">
        <f>SUM(C7:C12)</f>
        <v>3032.6</v>
      </c>
    </row>
    <row r="7" s="76" customFormat="1" ht="26.25" customHeight="1" spans="1:5">
      <c r="A7" s="60" t="s">
        <v>707</v>
      </c>
      <c r="B7" s="61" t="s">
        <v>708</v>
      </c>
      <c r="C7" s="86">
        <v>566</v>
      </c>
      <c r="E7" s="87"/>
    </row>
    <row r="8" s="76" customFormat="1" ht="26.25" customHeight="1" spans="1:3">
      <c r="A8" s="60" t="s">
        <v>709</v>
      </c>
      <c r="B8" s="61" t="s">
        <v>710</v>
      </c>
      <c r="C8" s="86">
        <v>2202</v>
      </c>
    </row>
    <row r="9" s="77" customFormat="1" ht="26.25" customHeight="1" spans="1:3">
      <c r="A9" s="60" t="s">
        <v>711</v>
      </c>
      <c r="B9" s="61" t="s">
        <v>712</v>
      </c>
      <c r="C9" s="86">
        <v>30</v>
      </c>
    </row>
    <row r="10" s="77" customFormat="1" ht="26.25" customHeight="1" spans="1:3">
      <c r="A10" s="60" t="s">
        <v>713</v>
      </c>
      <c r="B10" s="61" t="s">
        <v>714</v>
      </c>
      <c r="C10" s="86">
        <v>234</v>
      </c>
    </row>
    <row r="11" ht="26.25" customHeight="1" spans="1:3">
      <c r="A11" s="60" t="s">
        <v>715</v>
      </c>
      <c r="B11" s="61" t="s">
        <v>716</v>
      </c>
      <c r="C11" s="86"/>
    </row>
    <row r="12" ht="26.25" customHeight="1" spans="1:3">
      <c r="A12" s="60" t="s">
        <v>717</v>
      </c>
      <c r="B12" s="61" t="s">
        <v>718</v>
      </c>
      <c r="C12" s="86">
        <v>0.6</v>
      </c>
    </row>
    <row r="13" ht="26.25" customHeight="1" spans="1:3">
      <c r="A13" s="51" t="s">
        <v>719</v>
      </c>
      <c r="B13" s="52" t="s">
        <v>720</v>
      </c>
      <c r="C13" s="53">
        <f>SUM(C14:C18)</f>
        <v>4620</v>
      </c>
    </row>
    <row r="14" ht="26.25" customHeight="1" spans="1:3">
      <c r="A14" s="60" t="s">
        <v>721</v>
      </c>
      <c r="B14" s="61" t="s">
        <v>722</v>
      </c>
      <c r="C14" s="88">
        <v>4065</v>
      </c>
    </row>
    <row r="15" ht="26.25" customHeight="1" spans="1:3">
      <c r="A15" s="60" t="s">
        <v>723</v>
      </c>
      <c r="B15" s="61" t="s">
        <v>724</v>
      </c>
      <c r="C15" s="88">
        <v>523</v>
      </c>
    </row>
    <row r="16" ht="26.25" customHeight="1" spans="1:3">
      <c r="A16" s="60" t="s">
        <v>725</v>
      </c>
      <c r="B16" s="61" t="s">
        <v>726</v>
      </c>
      <c r="C16" s="88">
        <v>20</v>
      </c>
    </row>
    <row r="17" s="78" customFormat="1" ht="26.25" customHeight="1" spans="1:3">
      <c r="A17" s="60" t="s">
        <v>727</v>
      </c>
      <c r="B17" s="61" t="s">
        <v>728</v>
      </c>
      <c r="C17" s="88"/>
    </row>
    <row r="18" s="78" customFormat="1" ht="26.25" customHeight="1" spans="1:3">
      <c r="A18" s="60" t="s">
        <v>729</v>
      </c>
      <c r="B18" s="61" t="s">
        <v>730</v>
      </c>
      <c r="C18" s="86">
        <v>12</v>
      </c>
    </row>
    <row r="19" ht="24" customHeight="1" spans="1:3">
      <c r="A19" s="51" t="s">
        <v>731</v>
      </c>
      <c r="B19" s="52" t="s">
        <v>732</v>
      </c>
      <c r="C19" s="53">
        <f>C20</f>
        <v>7888</v>
      </c>
    </row>
    <row r="20" ht="24" customHeight="1" spans="1:3">
      <c r="A20" s="51" t="s">
        <v>733</v>
      </c>
      <c r="B20" s="52" t="s">
        <v>734</v>
      </c>
      <c r="C20" s="53">
        <f>C21</f>
        <v>7888</v>
      </c>
    </row>
    <row r="21" ht="24" customHeight="1" spans="1:3">
      <c r="A21" s="60" t="s">
        <v>735</v>
      </c>
      <c r="B21" s="61" t="s">
        <v>736</v>
      </c>
      <c r="C21" s="86">
        <v>7888</v>
      </c>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17"/>
  <sheetViews>
    <sheetView workbookViewId="0">
      <selection activeCell="C6" sqref="C6"/>
    </sheetView>
  </sheetViews>
  <sheetFormatPr defaultColWidth="7" defaultRowHeight="15"/>
  <cols>
    <col min="1" max="1" width="15.625" style="38" customWidth="1"/>
    <col min="2" max="2" width="46.625" style="36" customWidth="1"/>
    <col min="3" max="3" width="13" style="39" customWidth="1"/>
    <col min="4" max="4" width="10.375" style="36" hidden="1" customWidth="1"/>
    <col min="5" max="5" width="9.625" style="40" hidden="1" customWidth="1"/>
    <col min="6" max="6" width="8.125" style="40" hidden="1" customWidth="1"/>
    <col min="7" max="7" width="9.625" style="41" hidden="1" customWidth="1"/>
    <col min="8" max="8" width="17.5" style="41" hidden="1" customWidth="1"/>
    <col min="9" max="9" width="12.5" style="42" hidden="1" customWidth="1"/>
    <col min="10" max="10" width="7" style="43" hidden="1" customWidth="1"/>
    <col min="11" max="12" width="7" style="40" hidden="1" customWidth="1"/>
    <col min="13" max="13" width="13.875" style="40" hidden="1" customWidth="1"/>
    <col min="14" max="14" width="7.875" style="40" hidden="1" customWidth="1"/>
    <col min="15" max="15" width="9.5" style="40" hidden="1" customWidth="1"/>
    <col min="16" max="16" width="6.875" style="40" hidden="1" customWidth="1"/>
    <col min="17" max="17" width="9" style="40" hidden="1" customWidth="1"/>
    <col min="18" max="18" width="5.875" style="40" hidden="1" customWidth="1"/>
    <col min="19" max="19" width="5.25" style="40" hidden="1" customWidth="1"/>
    <col min="20" max="20" width="6.5" style="40" hidden="1" customWidth="1"/>
    <col min="21" max="22" width="7" style="40" hidden="1" customWidth="1"/>
    <col min="23" max="23" width="10.625" style="40" hidden="1" customWidth="1"/>
    <col min="24" max="24" width="10.5" style="40" hidden="1" customWidth="1"/>
    <col min="25" max="25" width="7" style="40" hidden="1" customWidth="1"/>
    <col min="26" max="16384" width="7" style="40"/>
  </cols>
  <sheetData>
    <row r="1" ht="21.75" customHeight="1" spans="1:1">
      <c r="A1" s="30" t="s">
        <v>737</v>
      </c>
    </row>
    <row r="2" ht="22.5" spans="1:9">
      <c r="A2" s="44" t="s">
        <v>738</v>
      </c>
      <c r="B2" s="45"/>
      <c r="C2" s="46"/>
      <c r="G2" s="40"/>
      <c r="H2" s="40"/>
      <c r="I2" s="40"/>
    </row>
    <row r="3" s="36" customFormat="1" ht="21" customHeight="1" spans="1:13">
      <c r="A3" s="38"/>
      <c r="C3" s="39" t="s">
        <v>27</v>
      </c>
      <c r="E3" s="36">
        <v>12.11</v>
      </c>
      <c r="G3" s="36">
        <v>12.22</v>
      </c>
      <c r="J3" s="39"/>
      <c r="M3" s="36">
        <v>1.2</v>
      </c>
    </row>
    <row r="4" s="36" customFormat="1" ht="27" customHeight="1" spans="1:15">
      <c r="A4" s="47" t="s">
        <v>67</v>
      </c>
      <c r="B4" s="48" t="s">
        <v>68</v>
      </c>
      <c r="C4" s="49" t="s">
        <v>4</v>
      </c>
      <c r="G4" s="50" t="s">
        <v>28</v>
      </c>
      <c r="H4" s="50" t="s">
        <v>29</v>
      </c>
      <c r="I4" s="50" t="s">
        <v>30</v>
      </c>
      <c r="J4" s="39"/>
      <c r="M4" s="50" t="s">
        <v>28</v>
      </c>
      <c r="N4" s="64" t="s">
        <v>29</v>
      </c>
      <c r="O4" s="50" t="s">
        <v>30</v>
      </c>
    </row>
    <row r="5" s="37" customFormat="1" ht="26.25" customHeight="1" spans="1:25">
      <c r="A5" s="51">
        <v>209</v>
      </c>
      <c r="B5" s="52" t="s">
        <v>739</v>
      </c>
      <c r="C5" s="53">
        <f>C6+C11+C15</f>
        <v>15540.6</v>
      </c>
      <c r="D5" s="54">
        <v>105429</v>
      </c>
      <c r="E5" s="55">
        <v>595734.14</v>
      </c>
      <c r="F5" s="37">
        <f>104401+13602</f>
        <v>118003</v>
      </c>
      <c r="G5" s="56" t="s">
        <v>32</v>
      </c>
      <c r="H5" s="56" t="s">
        <v>69</v>
      </c>
      <c r="I5" s="65">
        <v>596221.15</v>
      </c>
      <c r="J5" s="66" t="e">
        <f>G5-#REF!</f>
        <v>#REF!</v>
      </c>
      <c r="K5" s="54">
        <f t="shared" ref="K5:K10" si="0">I5-C5</f>
        <v>580680.55</v>
      </c>
      <c r="L5" s="54">
        <v>75943</v>
      </c>
      <c r="M5" s="56" t="s">
        <v>32</v>
      </c>
      <c r="N5" s="56" t="s">
        <v>69</v>
      </c>
      <c r="O5" s="65">
        <v>643048.95</v>
      </c>
      <c r="P5" s="66" t="e">
        <f>M5-#REF!</f>
        <v>#REF!</v>
      </c>
      <c r="Q5" s="54">
        <f t="shared" ref="Q5:Q10" si="1">O5-C5</f>
        <v>627508.35</v>
      </c>
      <c r="S5" s="37">
        <v>717759</v>
      </c>
      <c r="U5" s="68" t="s">
        <v>32</v>
      </c>
      <c r="V5" s="68" t="s">
        <v>69</v>
      </c>
      <c r="W5" s="69">
        <v>659380.53</v>
      </c>
      <c r="X5" s="37">
        <f t="shared" ref="X5:X10" si="2">C5-W5</f>
        <v>-643839.93</v>
      </c>
      <c r="Y5" s="37" t="e">
        <f>U5-#REF!</f>
        <v>#REF!</v>
      </c>
    </row>
    <row r="6" s="36" customFormat="1" ht="26.25" customHeight="1" spans="1:25">
      <c r="A6" s="51" t="s">
        <v>740</v>
      </c>
      <c r="B6" s="52" t="s">
        <v>741</v>
      </c>
      <c r="C6" s="57">
        <f>SUM(C7:C10)</f>
        <v>2254.6</v>
      </c>
      <c r="D6" s="58"/>
      <c r="E6" s="58">
        <v>3922.87</v>
      </c>
      <c r="G6" s="59" t="s">
        <v>38</v>
      </c>
      <c r="H6" s="59" t="s">
        <v>39</v>
      </c>
      <c r="I6" s="67">
        <v>3922.87</v>
      </c>
      <c r="J6" s="39" t="e">
        <f>G6-#REF!</f>
        <v>#REF!</v>
      </c>
      <c r="K6" s="58">
        <f t="shared" si="0"/>
        <v>1668.27</v>
      </c>
      <c r="L6" s="58">
        <v>750</v>
      </c>
      <c r="M6" s="59" t="s">
        <v>38</v>
      </c>
      <c r="N6" s="59" t="s">
        <v>39</v>
      </c>
      <c r="O6" s="67">
        <v>4041.81</v>
      </c>
      <c r="P6" s="39" t="e">
        <f>M6-#REF!</f>
        <v>#REF!</v>
      </c>
      <c r="Q6" s="58">
        <f t="shared" si="1"/>
        <v>1787.21</v>
      </c>
      <c r="U6" s="70" t="s">
        <v>38</v>
      </c>
      <c r="V6" s="70" t="s">
        <v>39</v>
      </c>
      <c r="W6" s="71">
        <v>4680.94</v>
      </c>
      <c r="X6" s="36">
        <f t="shared" si="2"/>
        <v>-2426.34</v>
      </c>
      <c r="Y6" s="36" t="e">
        <f>U6-#REF!</f>
        <v>#REF!</v>
      </c>
    </row>
    <row r="7" s="36" customFormat="1" ht="26.25" customHeight="1" spans="1:25">
      <c r="A7" s="60" t="s">
        <v>742</v>
      </c>
      <c r="B7" s="61" t="s">
        <v>743</v>
      </c>
      <c r="C7" s="62">
        <v>2121</v>
      </c>
      <c r="D7" s="63"/>
      <c r="E7" s="63">
        <v>135.6</v>
      </c>
      <c r="G7" s="59" t="s">
        <v>41</v>
      </c>
      <c r="H7" s="59" t="s">
        <v>42</v>
      </c>
      <c r="I7" s="67">
        <v>135.6</v>
      </c>
      <c r="J7" s="39" t="e">
        <f>G7-#REF!</f>
        <v>#REF!</v>
      </c>
      <c r="K7" s="58">
        <f t="shared" si="0"/>
        <v>-1985.4</v>
      </c>
      <c r="L7" s="58"/>
      <c r="M7" s="59" t="s">
        <v>41</v>
      </c>
      <c r="N7" s="59" t="s">
        <v>42</v>
      </c>
      <c r="O7" s="67">
        <v>135.6</v>
      </c>
      <c r="P7" s="39" t="e">
        <f>M7-#REF!</f>
        <v>#REF!</v>
      </c>
      <c r="Q7" s="58">
        <f t="shared" si="1"/>
        <v>-1985.4</v>
      </c>
      <c r="U7" s="70" t="s">
        <v>41</v>
      </c>
      <c r="V7" s="70" t="s">
        <v>42</v>
      </c>
      <c r="W7" s="71">
        <v>135.6</v>
      </c>
      <c r="X7" s="36">
        <f t="shared" si="2"/>
        <v>1985.4</v>
      </c>
      <c r="Y7" s="36" t="e">
        <f>U7-#REF!</f>
        <v>#REF!</v>
      </c>
    </row>
    <row r="8" s="36" customFormat="1" ht="26.25" customHeight="1" spans="1:25">
      <c r="A8" s="60" t="s">
        <v>744</v>
      </c>
      <c r="B8" s="61" t="s">
        <v>745</v>
      </c>
      <c r="C8" s="62">
        <v>131</v>
      </c>
      <c r="D8" s="58"/>
      <c r="E8" s="58">
        <v>7616.62</v>
      </c>
      <c r="G8" s="59" t="s">
        <v>35</v>
      </c>
      <c r="H8" s="59" t="s">
        <v>36</v>
      </c>
      <c r="I8" s="67">
        <v>7616.62</v>
      </c>
      <c r="J8" s="39" t="e">
        <f>G8-#REF!</f>
        <v>#REF!</v>
      </c>
      <c r="K8" s="58">
        <f t="shared" si="0"/>
        <v>7485.62</v>
      </c>
      <c r="L8" s="58"/>
      <c r="M8" s="59" t="s">
        <v>35</v>
      </c>
      <c r="N8" s="59" t="s">
        <v>36</v>
      </c>
      <c r="O8" s="67">
        <v>7749.58</v>
      </c>
      <c r="P8" s="39" t="e">
        <f>M8-#REF!</f>
        <v>#REF!</v>
      </c>
      <c r="Q8" s="58">
        <f t="shared" si="1"/>
        <v>7618.58</v>
      </c>
      <c r="U8" s="70" t="s">
        <v>35</v>
      </c>
      <c r="V8" s="70" t="s">
        <v>36</v>
      </c>
      <c r="W8" s="71">
        <v>8475.47</v>
      </c>
      <c r="X8" s="36">
        <f t="shared" si="2"/>
        <v>-8344.47</v>
      </c>
      <c r="Y8" s="36" t="e">
        <f>U8-#REF!</f>
        <v>#REF!</v>
      </c>
    </row>
    <row r="9" s="37" customFormat="1" ht="26.25" customHeight="1" spans="1:25">
      <c r="A9" s="60" t="s">
        <v>746</v>
      </c>
      <c r="B9" s="61" t="s">
        <v>747</v>
      </c>
      <c r="C9" s="62"/>
      <c r="D9" s="54"/>
      <c r="E9" s="54">
        <v>3922.87</v>
      </c>
      <c r="G9" s="56" t="s">
        <v>38</v>
      </c>
      <c r="H9" s="56" t="s">
        <v>748</v>
      </c>
      <c r="I9" s="65">
        <v>3922.87</v>
      </c>
      <c r="J9" s="66" t="e">
        <f>G9-#REF!</f>
        <v>#REF!</v>
      </c>
      <c r="K9" s="54">
        <f t="shared" si="0"/>
        <v>3922.87</v>
      </c>
      <c r="L9" s="54">
        <v>750</v>
      </c>
      <c r="M9" s="56" t="s">
        <v>38</v>
      </c>
      <c r="N9" s="56" t="s">
        <v>748</v>
      </c>
      <c r="O9" s="65">
        <v>4041.81</v>
      </c>
      <c r="P9" s="66" t="e">
        <f>M9-#REF!</f>
        <v>#REF!</v>
      </c>
      <c r="Q9" s="54">
        <f t="shared" si="1"/>
        <v>4041.81</v>
      </c>
      <c r="U9" s="68" t="s">
        <v>38</v>
      </c>
      <c r="V9" s="68" t="s">
        <v>748</v>
      </c>
      <c r="W9" s="69">
        <v>4680.94</v>
      </c>
      <c r="X9" s="37">
        <f t="shared" si="2"/>
        <v>-4680.94</v>
      </c>
      <c r="Y9" s="37" t="e">
        <f>U9-#REF!</f>
        <v>#REF!</v>
      </c>
    </row>
    <row r="10" s="36" customFormat="1" ht="26.25" customHeight="1" spans="1:25">
      <c r="A10" s="60" t="s">
        <v>749</v>
      </c>
      <c r="B10" s="61" t="s">
        <v>750</v>
      </c>
      <c r="C10" s="62">
        <v>2.6</v>
      </c>
      <c r="D10" s="63"/>
      <c r="E10" s="63">
        <v>135.6</v>
      </c>
      <c r="G10" s="59" t="s">
        <v>41</v>
      </c>
      <c r="H10" s="59" t="s">
        <v>42</v>
      </c>
      <c r="I10" s="67">
        <v>135.6</v>
      </c>
      <c r="J10" s="39" t="e">
        <f>G10-#REF!</f>
        <v>#REF!</v>
      </c>
      <c r="K10" s="58">
        <f t="shared" si="0"/>
        <v>133</v>
      </c>
      <c r="L10" s="58"/>
      <c r="M10" s="59" t="s">
        <v>41</v>
      </c>
      <c r="N10" s="59" t="s">
        <v>42</v>
      </c>
      <c r="O10" s="67">
        <v>135.6</v>
      </c>
      <c r="P10" s="39" t="e">
        <f>M10-#REF!</f>
        <v>#REF!</v>
      </c>
      <c r="Q10" s="58">
        <f t="shared" si="1"/>
        <v>133</v>
      </c>
      <c r="U10" s="70" t="s">
        <v>41</v>
      </c>
      <c r="V10" s="70" t="s">
        <v>42</v>
      </c>
      <c r="W10" s="71">
        <v>135.6</v>
      </c>
      <c r="X10" s="36">
        <f t="shared" si="2"/>
        <v>-133</v>
      </c>
      <c r="Y10" s="36" t="e">
        <f>U10-#REF!</f>
        <v>#REF!</v>
      </c>
    </row>
    <row r="11" s="36" customFormat="1" ht="26.25" customHeight="1" spans="1:25">
      <c r="A11" s="51" t="s">
        <v>751</v>
      </c>
      <c r="B11" s="52" t="s">
        <v>752</v>
      </c>
      <c r="C11" s="57">
        <f>SUM(C12:C14)</f>
        <v>5358</v>
      </c>
      <c r="D11" s="58"/>
      <c r="E11" s="58">
        <v>7616.62</v>
      </c>
      <c r="G11" s="59" t="s">
        <v>35</v>
      </c>
      <c r="H11" s="59" t="s">
        <v>36</v>
      </c>
      <c r="I11" s="67">
        <v>7616.62</v>
      </c>
      <c r="J11" s="39" t="e">
        <f>G11-#REF!</f>
        <v>#REF!</v>
      </c>
      <c r="K11" s="58">
        <f t="shared" ref="K11" si="3">I11-C11</f>
        <v>2258.62</v>
      </c>
      <c r="L11" s="58"/>
      <c r="M11" s="59" t="s">
        <v>35</v>
      </c>
      <c r="N11" s="59" t="s">
        <v>36</v>
      </c>
      <c r="O11" s="67">
        <v>7749.58</v>
      </c>
      <c r="P11" s="39" t="e">
        <f>M11-#REF!</f>
        <v>#REF!</v>
      </c>
      <c r="Q11" s="58">
        <f t="shared" ref="Q11" si="4">O11-C11</f>
        <v>2391.58</v>
      </c>
      <c r="U11" s="70" t="s">
        <v>35</v>
      </c>
      <c r="V11" s="70" t="s">
        <v>36</v>
      </c>
      <c r="W11" s="71">
        <v>8475.47</v>
      </c>
      <c r="X11" s="36">
        <f t="shared" ref="X11" si="5">C11-W11</f>
        <v>-3117.47</v>
      </c>
      <c r="Y11" s="36" t="e">
        <f>U11-#REF!</f>
        <v>#REF!</v>
      </c>
    </row>
    <row r="12" s="36" customFormat="1" ht="26.25" customHeight="1" spans="1:24">
      <c r="A12" s="60" t="s">
        <v>753</v>
      </c>
      <c r="B12" s="61" t="s">
        <v>754</v>
      </c>
      <c r="C12" s="62">
        <v>5349</v>
      </c>
      <c r="G12" s="50" t="str">
        <f>""</f>
        <v/>
      </c>
      <c r="H12" s="50" t="str">
        <f>""</f>
        <v/>
      </c>
      <c r="I12" s="50" t="str">
        <f>""</f>
        <v/>
      </c>
      <c r="J12" s="39"/>
      <c r="M12" s="50" t="str">
        <f>""</f>
        <v/>
      </c>
      <c r="N12" s="64" t="str">
        <f>""</f>
        <v/>
      </c>
      <c r="O12" s="50" t="str">
        <f>""</f>
        <v/>
      </c>
      <c r="W12" s="72" t="e">
        <f>W13+#REF!+#REF!+#REF!+#REF!+#REF!+#REF!+#REF!+#REF!+#REF!+#REF!+#REF!+#REF!+#REF!+#REF!+#REF!+#REF!+#REF!+#REF!+#REF!+#REF!</f>
        <v>#REF!</v>
      </c>
      <c r="X12" s="72" t="e">
        <f>X13+#REF!+#REF!+#REF!+#REF!+#REF!+#REF!+#REF!+#REF!+#REF!+#REF!+#REF!+#REF!+#REF!+#REF!+#REF!+#REF!+#REF!+#REF!+#REF!+#REF!</f>
        <v>#REF!</v>
      </c>
    </row>
    <row r="13" ht="19.5" customHeight="1" spans="1:25">
      <c r="A13" s="60" t="s">
        <v>755</v>
      </c>
      <c r="B13" s="61" t="s">
        <v>747</v>
      </c>
      <c r="C13" s="62"/>
      <c r="Q13" s="73"/>
      <c r="U13" s="74" t="s">
        <v>51</v>
      </c>
      <c r="V13" s="74" t="s">
        <v>52</v>
      </c>
      <c r="W13" s="75">
        <v>19998</v>
      </c>
      <c r="X13" s="40">
        <f>C13-W13</f>
        <v>-19998</v>
      </c>
      <c r="Y13" s="40" t="e">
        <f>U13-#REF!</f>
        <v>#REF!</v>
      </c>
    </row>
    <row r="14" ht="21" customHeight="1" spans="1:17">
      <c r="A14" s="60" t="s">
        <v>756</v>
      </c>
      <c r="B14" s="61" t="s">
        <v>757</v>
      </c>
      <c r="C14" s="62">
        <v>9</v>
      </c>
      <c r="Q14" s="73"/>
    </row>
    <row r="15" ht="21.95" customHeight="1" spans="1:3">
      <c r="A15" s="51" t="s">
        <v>758</v>
      </c>
      <c r="B15" s="52" t="s">
        <v>581</v>
      </c>
      <c r="C15" s="57">
        <f>C16</f>
        <v>7928</v>
      </c>
    </row>
    <row r="16" ht="21.95" customHeight="1" spans="1:3">
      <c r="A16" s="51" t="s">
        <v>759</v>
      </c>
      <c r="B16" s="52" t="s">
        <v>760</v>
      </c>
      <c r="C16" s="57">
        <f>C17</f>
        <v>7928</v>
      </c>
    </row>
    <row r="17" ht="21.95" customHeight="1" spans="1:3">
      <c r="A17" s="60" t="s">
        <v>761</v>
      </c>
      <c r="B17" s="61" t="s">
        <v>762</v>
      </c>
      <c r="C17" s="62">
        <v>7928</v>
      </c>
    </row>
  </sheetData>
  <mergeCells count="1">
    <mergeCell ref="A2:C2"/>
  </mergeCells>
  <printOptions horizontalCentered="1"/>
  <pageMargins left="0.748031496062992" right="0.748031496062992" top="0.984251968503937" bottom="0.984251968503937" header="0.511811023622047" footer="0.511811023622047"/>
  <pageSetup paperSize="9" scale="90"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G10"/>
  <sheetViews>
    <sheetView view="pageBreakPreview" zoomScaleNormal="100" workbookViewId="0">
      <selection activeCell="B13" sqref="B13"/>
    </sheetView>
  </sheetViews>
  <sheetFormatPr defaultColWidth="7.875" defaultRowHeight="15.75" outlineLevelCol="6"/>
  <cols>
    <col min="1" max="1" width="21.375" style="2" customWidth="1"/>
    <col min="2" max="8" width="14.875" style="2" customWidth="1"/>
    <col min="9" max="253" width="7.875" style="2"/>
    <col min="254" max="254" width="35.75" style="2" customWidth="1"/>
    <col min="255" max="255" width="7.875" style="2" hidden="1" customWidth="1"/>
    <col min="256" max="257" width="12" style="2" customWidth="1"/>
    <col min="258" max="258" width="8" style="2" customWidth="1"/>
    <col min="259" max="259" width="7.875" style="2" customWidth="1"/>
    <col min="260" max="261" width="7.875" style="2" hidden="1" customWidth="1"/>
    <col min="262" max="509" width="7.875" style="2"/>
    <col min="510" max="510" width="35.75" style="2" customWidth="1"/>
    <col min="511" max="511" width="7.875" style="2" hidden="1" customWidth="1"/>
    <col min="512" max="513" width="12" style="2" customWidth="1"/>
    <col min="514" max="514" width="8" style="2" customWidth="1"/>
    <col min="515" max="515" width="7.875" style="2" customWidth="1"/>
    <col min="516" max="517" width="7.875" style="2" hidden="1" customWidth="1"/>
    <col min="518" max="765" width="7.875" style="2"/>
    <col min="766" max="766" width="35.75" style="2" customWidth="1"/>
    <col min="767" max="767" width="7.875" style="2" hidden="1" customWidth="1"/>
    <col min="768" max="769" width="12" style="2" customWidth="1"/>
    <col min="770" max="770" width="8" style="2" customWidth="1"/>
    <col min="771" max="771" width="7.875" style="2" customWidth="1"/>
    <col min="772" max="773" width="7.875" style="2" hidden="1" customWidth="1"/>
    <col min="774" max="1021" width="7.875" style="2"/>
    <col min="1022" max="1022" width="35.75" style="2" customWidth="1"/>
    <col min="1023" max="1023" width="7.875" style="2" hidden="1" customWidth="1"/>
    <col min="1024" max="1025" width="12" style="2" customWidth="1"/>
    <col min="1026" max="1026" width="8" style="2" customWidth="1"/>
    <col min="1027" max="1027" width="7.875" style="2" customWidth="1"/>
    <col min="1028" max="1029" width="7.875" style="2" hidden="1" customWidth="1"/>
    <col min="1030" max="1277" width="7.875" style="2"/>
    <col min="1278" max="1278" width="35.75" style="2" customWidth="1"/>
    <col min="1279" max="1279" width="7.875" style="2" hidden="1" customWidth="1"/>
    <col min="1280" max="1281" width="12" style="2" customWidth="1"/>
    <col min="1282" max="1282" width="8" style="2" customWidth="1"/>
    <col min="1283" max="1283" width="7.875" style="2" customWidth="1"/>
    <col min="1284" max="1285" width="7.875" style="2" hidden="1" customWidth="1"/>
    <col min="1286" max="1533" width="7.875" style="2"/>
    <col min="1534" max="1534" width="35.75" style="2" customWidth="1"/>
    <col min="1535" max="1535" width="7.875" style="2" hidden="1" customWidth="1"/>
    <col min="1536" max="1537" width="12" style="2" customWidth="1"/>
    <col min="1538" max="1538" width="8" style="2" customWidth="1"/>
    <col min="1539" max="1539" width="7.875" style="2" customWidth="1"/>
    <col min="1540" max="1541" width="7.875" style="2" hidden="1" customWidth="1"/>
    <col min="1542" max="1789" width="7.875" style="2"/>
    <col min="1790" max="1790" width="35.75" style="2" customWidth="1"/>
    <col min="1791" max="1791" width="7.875" style="2" hidden="1" customWidth="1"/>
    <col min="1792" max="1793" width="12" style="2" customWidth="1"/>
    <col min="1794" max="1794" width="8" style="2" customWidth="1"/>
    <col min="1795" max="1795" width="7.875" style="2" customWidth="1"/>
    <col min="1796" max="1797" width="7.875" style="2" hidden="1" customWidth="1"/>
    <col min="1798" max="2045" width="7.875" style="2"/>
    <col min="2046" max="2046" width="35.75" style="2" customWidth="1"/>
    <col min="2047" max="2047" width="7.875" style="2" hidden="1" customWidth="1"/>
    <col min="2048" max="2049" width="12" style="2" customWidth="1"/>
    <col min="2050" max="2050" width="8" style="2" customWidth="1"/>
    <col min="2051" max="2051" width="7.875" style="2" customWidth="1"/>
    <col min="2052" max="2053" width="7.875" style="2" hidden="1" customWidth="1"/>
    <col min="2054" max="2301" width="7.875" style="2"/>
    <col min="2302" max="2302" width="35.75" style="2" customWidth="1"/>
    <col min="2303" max="2303" width="7.875" style="2" hidden="1" customWidth="1"/>
    <col min="2304" max="2305" width="12" style="2" customWidth="1"/>
    <col min="2306" max="2306" width="8" style="2" customWidth="1"/>
    <col min="2307" max="2307" width="7.875" style="2" customWidth="1"/>
    <col min="2308" max="2309" width="7.875" style="2" hidden="1" customWidth="1"/>
    <col min="2310" max="2557" width="7.875" style="2"/>
    <col min="2558" max="2558" width="35.75" style="2" customWidth="1"/>
    <col min="2559" max="2559" width="7.875" style="2" hidden="1" customWidth="1"/>
    <col min="2560" max="2561" width="12" style="2" customWidth="1"/>
    <col min="2562" max="2562" width="8" style="2" customWidth="1"/>
    <col min="2563" max="2563" width="7.875" style="2" customWidth="1"/>
    <col min="2564" max="2565" width="7.875" style="2" hidden="1" customWidth="1"/>
    <col min="2566" max="2813" width="7.875" style="2"/>
    <col min="2814" max="2814" width="35.75" style="2" customWidth="1"/>
    <col min="2815" max="2815" width="7.875" style="2" hidden="1" customWidth="1"/>
    <col min="2816" max="2817" width="12" style="2" customWidth="1"/>
    <col min="2818" max="2818" width="8" style="2" customWidth="1"/>
    <col min="2819" max="2819" width="7.875" style="2" customWidth="1"/>
    <col min="2820" max="2821" width="7.875" style="2" hidden="1" customWidth="1"/>
    <col min="2822" max="3069" width="7.875" style="2"/>
    <col min="3070" max="3070" width="35.75" style="2" customWidth="1"/>
    <col min="3071" max="3071" width="7.875" style="2" hidden="1" customWidth="1"/>
    <col min="3072" max="3073" width="12" style="2" customWidth="1"/>
    <col min="3074" max="3074" width="8" style="2" customWidth="1"/>
    <col min="3075" max="3075" width="7.875" style="2" customWidth="1"/>
    <col min="3076" max="3077" width="7.875" style="2" hidden="1" customWidth="1"/>
    <col min="3078" max="3325" width="7.875" style="2"/>
    <col min="3326" max="3326" width="35.75" style="2" customWidth="1"/>
    <col min="3327" max="3327" width="7.875" style="2" hidden="1" customWidth="1"/>
    <col min="3328" max="3329" width="12" style="2" customWidth="1"/>
    <col min="3330" max="3330" width="8" style="2" customWidth="1"/>
    <col min="3331" max="3331" width="7.875" style="2" customWidth="1"/>
    <col min="3332" max="3333" width="7.875" style="2" hidden="1" customWidth="1"/>
    <col min="3334" max="3581" width="7.875" style="2"/>
    <col min="3582" max="3582" width="35.75" style="2" customWidth="1"/>
    <col min="3583" max="3583" width="7.875" style="2" hidden="1" customWidth="1"/>
    <col min="3584" max="3585" width="12" style="2" customWidth="1"/>
    <col min="3586" max="3586" width="8" style="2" customWidth="1"/>
    <col min="3587" max="3587" width="7.875" style="2" customWidth="1"/>
    <col min="3588" max="3589" width="7.875" style="2" hidden="1" customWidth="1"/>
    <col min="3590" max="3837" width="7.875" style="2"/>
    <col min="3838" max="3838" width="35.75" style="2" customWidth="1"/>
    <col min="3839" max="3839" width="7.875" style="2" hidden="1" customWidth="1"/>
    <col min="3840" max="3841" width="12" style="2" customWidth="1"/>
    <col min="3842" max="3842" width="8" style="2" customWidth="1"/>
    <col min="3843" max="3843" width="7.875" style="2" customWidth="1"/>
    <col min="3844" max="3845" width="7.875" style="2" hidden="1" customWidth="1"/>
    <col min="3846" max="4093" width="7.875" style="2"/>
    <col min="4094" max="4094" width="35.75" style="2" customWidth="1"/>
    <col min="4095" max="4095" width="7.875" style="2" hidden="1" customWidth="1"/>
    <col min="4096" max="4097" width="12" style="2" customWidth="1"/>
    <col min="4098" max="4098" width="8" style="2" customWidth="1"/>
    <col min="4099" max="4099" width="7.875" style="2" customWidth="1"/>
    <col min="4100" max="4101" width="7.875" style="2" hidden="1" customWidth="1"/>
    <col min="4102" max="4349" width="7.875" style="2"/>
    <col min="4350" max="4350" width="35.75" style="2" customWidth="1"/>
    <col min="4351" max="4351" width="7.875" style="2" hidden="1" customWidth="1"/>
    <col min="4352" max="4353" width="12" style="2" customWidth="1"/>
    <col min="4354" max="4354" width="8" style="2" customWidth="1"/>
    <col min="4355" max="4355" width="7.875" style="2" customWidth="1"/>
    <col min="4356" max="4357" width="7.875" style="2" hidden="1" customWidth="1"/>
    <col min="4358" max="4605" width="7.875" style="2"/>
    <col min="4606" max="4606" width="35.75" style="2" customWidth="1"/>
    <col min="4607" max="4607" width="7.875" style="2" hidden="1" customWidth="1"/>
    <col min="4608" max="4609" width="12" style="2" customWidth="1"/>
    <col min="4610" max="4610" width="8" style="2" customWidth="1"/>
    <col min="4611" max="4611" width="7.875" style="2" customWidth="1"/>
    <col min="4612" max="4613" width="7.875" style="2" hidden="1" customWidth="1"/>
    <col min="4614" max="4861" width="7.875" style="2"/>
    <col min="4862" max="4862" width="35.75" style="2" customWidth="1"/>
    <col min="4863" max="4863" width="7.875" style="2" hidden="1" customWidth="1"/>
    <col min="4864" max="4865" width="12" style="2" customWidth="1"/>
    <col min="4866" max="4866" width="8" style="2" customWidth="1"/>
    <col min="4867" max="4867" width="7.875" style="2" customWidth="1"/>
    <col min="4868" max="4869" width="7.875" style="2" hidden="1" customWidth="1"/>
    <col min="4870" max="5117" width="7.875" style="2"/>
    <col min="5118" max="5118" width="35.75" style="2" customWidth="1"/>
    <col min="5119" max="5119" width="7.875" style="2" hidden="1" customWidth="1"/>
    <col min="5120" max="5121" width="12" style="2" customWidth="1"/>
    <col min="5122" max="5122" width="8" style="2" customWidth="1"/>
    <col min="5123" max="5123" width="7.875" style="2" customWidth="1"/>
    <col min="5124" max="5125" width="7.875" style="2" hidden="1" customWidth="1"/>
    <col min="5126" max="5373" width="7.875" style="2"/>
    <col min="5374" max="5374" width="35.75" style="2" customWidth="1"/>
    <col min="5375" max="5375" width="7.875" style="2" hidden="1" customWidth="1"/>
    <col min="5376" max="5377" width="12" style="2" customWidth="1"/>
    <col min="5378" max="5378" width="8" style="2" customWidth="1"/>
    <col min="5379" max="5379" width="7.875" style="2" customWidth="1"/>
    <col min="5380" max="5381" width="7.875" style="2" hidden="1" customWidth="1"/>
    <col min="5382" max="5629" width="7.875" style="2"/>
    <col min="5630" max="5630" width="35.75" style="2" customWidth="1"/>
    <col min="5631" max="5631" width="7.875" style="2" hidden="1" customWidth="1"/>
    <col min="5632" max="5633" width="12" style="2" customWidth="1"/>
    <col min="5634" max="5634" width="8" style="2" customWidth="1"/>
    <col min="5635" max="5635" width="7.875" style="2" customWidth="1"/>
    <col min="5636" max="5637" width="7.875" style="2" hidden="1" customWidth="1"/>
    <col min="5638" max="5885" width="7.875" style="2"/>
    <col min="5886" max="5886" width="35.75" style="2" customWidth="1"/>
    <col min="5887" max="5887" width="7.875" style="2" hidden="1" customWidth="1"/>
    <col min="5888" max="5889" width="12" style="2" customWidth="1"/>
    <col min="5890" max="5890" width="8" style="2" customWidth="1"/>
    <col min="5891" max="5891" width="7.875" style="2" customWidth="1"/>
    <col min="5892" max="5893" width="7.875" style="2" hidden="1" customWidth="1"/>
    <col min="5894" max="6141" width="7.875" style="2"/>
    <col min="6142" max="6142" width="35.75" style="2" customWidth="1"/>
    <col min="6143" max="6143" width="7.875" style="2" hidden="1" customWidth="1"/>
    <col min="6144" max="6145" width="12" style="2" customWidth="1"/>
    <col min="6146" max="6146" width="8" style="2" customWidth="1"/>
    <col min="6147" max="6147" width="7.875" style="2" customWidth="1"/>
    <col min="6148" max="6149" width="7.875" style="2" hidden="1" customWidth="1"/>
    <col min="6150" max="6397" width="7.875" style="2"/>
    <col min="6398" max="6398" width="35.75" style="2" customWidth="1"/>
    <col min="6399" max="6399" width="7.875" style="2" hidden="1" customWidth="1"/>
    <col min="6400" max="6401" width="12" style="2" customWidth="1"/>
    <col min="6402" max="6402" width="8" style="2" customWidth="1"/>
    <col min="6403" max="6403" width="7.875" style="2" customWidth="1"/>
    <col min="6404" max="6405" width="7.875" style="2" hidden="1" customWidth="1"/>
    <col min="6406" max="6653" width="7.875" style="2"/>
    <col min="6654" max="6654" width="35.75" style="2" customWidth="1"/>
    <col min="6655" max="6655" width="7.875" style="2" hidden="1" customWidth="1"/>
    <col min="6656" max="6657" width="12" style="2" customWidth="1"/>
    <col min="6658" max="6658" width="8" style="2" customWidth="1"/>
    <col min="6659" max="6659" width="7.875" style="2" customWidth="1"/>
    <col min="6660" max="6661" width="7.875" style="2" hidden="1" customWidth="1"/>
    <col min="6662" max="6909" width="7.875" style="2"/>
    <col min="6910" max="6910" width="35.75" style="2" customWidth="1"/>
    <col min="6911" max="6911" width="7.875" style="2" hidden="1" customWidth="1"/>
    <col min="6912" max="6913" width="12" style="2" customWidth="1"/>
    <col min="6914" max="6914" width="8" style="2" customWidth="1"/>
    <col min="6915" max="6915" width="7.875" style="2" customWidth="1"/>
    <col min="6916" max="6917" width="7.875" style="2" hidden="1" customWidth="1"/>
    <col min="6918" max="7165" width="7.875" style="2"/>
    <col min="7166" max="7166" width="35.75" style="2" customWidth="1"/>
    <col min="7167" max="7167" width="7.875" style="2" hidden="1" customWidth="1"/>
    <col min="7168" max="7169" width="12" style="2" customWidth="1"/>
    <col min="7170" max="7170" width="8" style="2" customWidth="1"/>
    <col min="7171" max="7171" width="7.875" style="2" customWidth="1"/>
    <col min="7172" max="7173" width="7.875" style="2" hidden="1" customWidth="1"/>
    <col min="7174" max="7421" width="7.875" style="2"/>
    <col min="7422" max="7422" width="35.75" style="2" customWidth="1"/>
    <col min="7423" max="7423" width="7.875" style="2" hidden="1" customWidth="1"/>
    <col min="7424" max="7425" width="12" style="2" customWidth="1"/>
    <col min="7426" max="7426" width="8" style="2" customWidth="1"/>
    <col min="7427" max="7427" width="7.875" style="2" customWidth="1"/>
    <col min="7428" max="7429" width="7.875" style="2" hidden="1" customWidth="1"/>
    <col min="7430" max="7677" width="7.875" style="2"/>
    <col min="7678" max="7678" width="35.75" style="2" customWidth="1"/>
    <col min="7679" max="7679" width="7.875" style="2" hidden="1" customWidth="1"/>
    <col min="7680" max="7681" width="12" style="2" customWidth="1"/>
    <col min="7682" max="7682" width="8" style="2" customWidth="1"/>
    <col min="7683" max="7683" width="7.875" style="2" customWidth="1"/>
    <col min="7684" max="7685" width="7.875" style="2" hidden="1" customWidth="1"/>
    <col min="7686" max="7933" width="7.875" style="2"/>
    <col min="7934" max="7934" width="35.75" style="2" customWidth="1"/>
    <col min="7935" max="7935" width="7.875" style="2" hidden="1" customWidth="1"/>
    <col min="7936" max="7937" width="12" style="2" customWidth="1"/>
    <col min="7938" max="7938" width="8" style="2" customWidth="1"/>
    <col min="7939" max="7939" width="7.875" style="2" customWidth="1"/>
    <col min="7940" max="7941" width="7.875" style="2" hidden="1" customWidth="1"/>
    <col min="7942" max="8189" width="7.875" style="2"/>
    <col min="8190" max="8190" width="35.75" style="2" customWidth="1"/>
    <col min="8191" max="8191" width="7.875" style="2" hidden="1" customWidth="1"/>
    <col min="8192" max="8193" width="12" style="2" customWidth="1"/>
    <col min="8194" max="8194" width="8" style="2" customWidth="1"/>
    <col min="8195" max="8195" width="7.875" style="2" customWidth="1"/>
    <col min="8196" max="8197" width="7.875" style="2" hidden="1" customWidth="1"/>
    <col min="8198" max="8445" width="7.875" style="2"/>
    <col min="8446" max="8446" width="35.75" style="2" customWidth="1"/>
    <col min="8447" max="8447" width="7.875" style="2" hidden="1" customWidth="1"/>
    <col min="8448" max="8449" width="12" style="2" customWidth="1"/>
    <col min="8450" max="8450" width="8" style="2" customWidth="1"/>
    <col min="8451" max="8451" width="7.875" style="2" customWidth="1"/>
    <col min="8452" max="8453" width="7.875" style="2" hidden="1" customWidth="1"/>
    <col min="8454" max="8701" width="7.875" style="2"/>
    <col min="8702" max="8702" width="35.75" style="2" customWidth="1"/>
    <col min="8703" max="8703" width="7.875" style="2" hidden="1" customWidth="1"/>
    <col min="8704" max="8705" width="12" style="2" customWidth="1"/>
    <col min="8706" max="8706" width="8" style="2" customWidth="1"/>
    <col min="8707" max="8707" width="7.875" style="2" customWidth="1"/>
    <col min="8708" max="8709" width="7.875" style="2" hidden="1" customWidth="1"/>
    <col min="8710" max="8957" width="7.875" style="2"/>
    <col min="8958" max="8958" width="35.75" style="2" customWidth="1"/>
    <col min="8959" max="8959" width="7.875" style="2" hidden="1" customWidth="1"/>
    <col min="8960" max="8961" width="12" style="2" customWidth="1"/>
    <col min="8962" max="8962" width="8" style="2" customWidth="1"/>
    <col min="8963" max="8963" width="7.875" style="2" customWidth="1"/>
    <col min="8964" max="8965" width="7.875" style="2" hidden="1" customWidth="1"/>
    <col min="8966" max="9213" width="7.875" style="2"/>
    <col min="9214" max="9214" width="35.75" style="2" customWidth="1"/>
    <col min="9215" max="9215" width="7.875" style="2" hidden="1" customWidth="1"/>
    <col min="9216" max="9217" width="12" style="2" customWidth="1"/>
    <col min="9218" max="9218" width="8" style="2" customWidth="1"/>
    <col min="9219" max="9219" width="7.875" style="2" customWidth="1"/>
    <col min="9220" max="9221" width="7.875" style="2" hidden="1" customWidth="1"/>
    <col min="9222" max="9469" width="7.875" style="2"/>
    <col min="9470" max="9470" width="35.75" style="2" customWidth="1"/>
    <col min="9471" max="9471" width="7.875" style="2" hidden="1" customWidth="1"/>
    <col min="9472" max="9473" width="12" style="2" customWidth="1"/>
    <col min="9474" max="9474" width="8" style="2" customWidth="1"/>
    <col min="9475" max="9475" width="7.875" style="2" customWidth="1"/>
    <col min="9476" max="9477" width="7.875" style="2" hidden="1" customWidth="1"/>
    <col min="9478" max="9725" width="7.875" style="2"/>
    <col min="9726" max="9726" width="35.75" style="2" customWidth="1"/>
    <col min="9727" max="9727" width="7.875" style="2" hidden="1" customWidth="1"/>
    <col min="9728" max="9729" width="12" style="2" customWidth="1"/>
    <col min="9730" max="9730" width="8" style="2" customWidth="1"/>
    <col min="9731" max="9731" width="7.875" style="2" customWidth="1"/>
    <col min="9732" max="9733" width="7.875" style="2" hidden="1" customWidth="1"/>
    <col min="9734" max="9981" width="7.875" style="2"/>
    <col min="9982" max="9982" width="35.75" style="2" customWidth="1"/>
    <col min="9983" max="9983" width="7.875" style="2" hidden="1" customWidth="1"/>
    <col min="9984" max="9985" width="12" style="2" customWidth="1"/>
    <col min="9986" max="9986" width="8" style="2" customWidth="1"/>
    <col min="9987" max="9987" width="7.875" style="2" customWidth="1"/>
    <col min="9988" max="9989" width="7.875" style="2" hidden="1" customWidth="1"/>
    <col min="9990" max="10237" width="7.875" style="2"/>
    <col min="10238" max="10238" width="35.75" style="2" customWidth="1"/>
    <col min="10239" max="10239" width="7.875" style="2" hidden="1" customWidth="1"/>
    <col min="10240" max="10241" width="12" style="2" customWidth="1"/>
    <col min="10242" max="10242" width="8" style="2" customWidth="1"/>
    <col min="10243" max="10243" width="7.875" style="2" customWidth="1"/>
    <col min="10244" max="10245" width="7.875" style="2" hidden="1" customWidth="1"/>
    <col min="10246" max="10493" width="7.875" style="2"/>
    <col min="10494" max="10494" width="35.75" style="2" customWidth="1"/>
    <col min="10495" max="10495" width="7.875" style="2" hidden="1" customWidth="1"/>
    <col min="10496" max="10497" width="12" style="2" customWidth="1"/>
    <col min="10498" max="10498" width="8" style="2" customWidth="1"/>
    <col min="10499" max="10499" width="7.875" style="2" customWidth="1"/>
    <col min="10500" max="10501" width="7.875" style="2" hidden="1" customWidth="1"/>
    <col min="10502" max="10749" width="7.875" style="2"/>
    <col min="10750" max="10750" width="35.75" style="2" customWidth="1"/>
    <col min="10751" max="10751" width="7.875" style="2" hidden="1" customWidth="1"/>
    <col min="10752" max="10753" width="12" style="2" customWidth="1"/>
    <col min="10754" max="10754" width="8" style="2" customWidth="1"/>
    <col min="10755" max="10755" width="7.875" style="2" customWidth="1"/>
    <col min="10756" max="10757" width="7.875" style="2" hidden="1" customWidth="1"/>
    <col min="10758" max="11005" width="7.875" style="2"/>
    <col min="11006" max="11006" width="35.75" style="2" customWidth="1"/>
    <col min="11007" max="11007" width="7.875" style="2" hidden="1" customWidth="1"/>
    <col min="11008" max="11009" width="12" style="2" customWidth="1"/>
    <col min="11010" max="11010" width="8" style="2" customWidth="1"/>
    <col min="11011" max="11011" width="7.875" style="2" customWidth="1"/>
    <col min="11012" max="11013" width="7.875" style="2" hidden="1" customWidth="1"/>
    <col min="11014" max="11261" width="7.875" style="2"/>
    <col min="11262" max="11262" width="35.75" style="2" customWidth="1"/>
    <col min="11263" max="11263" width="7.875" style="2" hidden="1" customWidth="1"/>
    <col min="11264" max="11265" width="12" style="2" customWidth="1"/>
    <col min="11266" max="11266" width="8" style="2" customWidth="1"/>
    <col min="11267" max="11267" width="7.875" style="2" customWidth="1"/>
    <col min="11268" max="11269" width="7.875" style="2" hidden="1" customWidth="1"/>
    <col min="11270" max="11517" width="7.875" style="2"/>
    <col min="11518" max="11518" width="35.75" style="2" customWidth="1"/>
    <col min="11519" max="11519" width="7.875" style="2" hidden="1" customWidth="1"/>
    <col min="11520" max="11521" width="12" style="2" customWidth="1"/>
    <col min="11522" max="11522" width="8" style="2" customWidth="1"/>
    <col min="11523" max="11523" width="7.875" style="2" customWidth="1"/>
    <col min="11524" max="11525" width="7.875" style="2" hidden="1" customWidth="1"/>
    <col min="11526" max="11773" width="7.875" style="2"/>
    <col min="11774" max="11774" width="35.75" style="2" customWidth="1"/>
    <col min="11775" max="11775" width="7.875" style="2" hidden="1" customWidth="1"/>
    <col min="11776" max="11777" width="12" style="2" customWidth="1"/>
    <col min="11778" max="11778" width="8" style="2" customWidth="1"/>
    <col min="11779" max="11779" width="7.875" style="2" customWidth="1"/>
    <col min="11780" max="11781" width="7.875" style="2" hidden="1" customWidth="1"/>
    <col min="11782" max="12029" width="7.875" style="2"/>
    <col min="12030" max="12030" width="35.75" style="2" customWidth="1"/>
    <col min="12031" max="12031" width="7.875" style="2" hidden="1" customWidth="1"/>
    <col min="12032" max="12033" width="12" style="2" customWidth="1"/>
    <col min="12034" max="12034" width="8" style="2" customWidth="1"/>
    <col min="12035" max="12035" width="7.875" style="2" customWidth="1"/>
    <col min="12036" max="12037" width="7.875" style="2" hidden="1" customWidth="1"/>
    <col min="12038" max="12285" width="7.875" style="2"/>
    <col min="12286" max="12286" width="35.75" style="2" customWidth="1"/>
    <col min="12287" max="12287" width="7.875" style="2" hidden="1" customWidth="1"/>
    <col min="12288" max="12289" width="12" style="2" customWidth="1"/>
    <col min="12290" max="12290" width="8" style="2" customWidth="1"/>
    <col min="12291" max="12291" width="7.875" style="2" customWidth="1"/>
    <col min="12292" max="12293" width="7.875" style="2" hidden="1" customWidth="1"/>
    <col min="12294" max="12541" width="7.875" style="2"/>
    <col min="12542" max="12542" width="35.75" style="2" customWidth="1"/>
    <col min="12543" max="12543" width="7.875" style="2" hidden="1" customWidth="1"/>
    <col min="12544" max="12545" width="12" style="2" customWidth="1"/>
    <col min="12546" max="12546" width="8" style="2" customWidth="1"/>
    <col min="12547" max="12547" width="7.875" style="2" customWidth="1"/>
    <col min="12548" max="12549" width="7.875" style="2" hidden="1" customWidth="1"/>
    <col min="12550" max="12797" width="7.875" style="2"/>
    <col min="12798" max="12798" width="35.75" style="2" customWidth="1"/>
    <col min="12799" max="12799" width="7.875" style="2" hidden="1" customWidth="1"/>
    <col min="12800" max="12801" width="12" style="2" customWidth="1"/>
    <col min="12802" max="12802" width="8" style="2" customWidth="1"/>
    <col min="12803" max="12803" width="7.875" style="2" customWidth="1"/>
    <col min="12804" max="12805" width="7.875" style="2" hidden="1" customWidth="1"/>
    <col min="12806" max="13053" width="7.875" style="2"/>
    <col min="13054" max="13054" width="35.75" style="2" customWidth="1"/>
    <col min="13055" max="13055" width="7.875" style="2" hidden="1" customWidth="1"/>
    <col min="13056" max="13057" width="12" style="2" customWidth="1"/>
    <col min="13058" max="13058" width="8" style="2" customWidth="1"/>
    <col min="13059" max="13059" width="7.875" style="2" customWidth="1"/>
    <col min="13060" max="13061" width="7.875" style="2" hidden="1" customWidth="1"/>
    <col min="13062" max="13309" width="7.875" style="2"/>
    <col min="13310" max="13310" width="35.75" style="2" customWidth="1"/>
    <col min="13311" max="13311" width="7.875" style="2" hidden="1" customWidth="1"/>
    <col min="13312" max="13313" width="12" style="2" customWidth="1"/>
    <col min="13314" max="13314" width="8" style="2" customWidth="1"/>
    <col min="13315" max="13315" width="7.875" style="2" customWidth="1"/>
    <col min="13316" max="13317" width="7.875" style="2" hidden="1" customWidth="1"/>
    <col min="13318" max="13565" width="7.875" style="2"/>
    <col min="13566" max="13566" width="35.75" style="2" customWidth="1"/>
    <col min="13567" max="13567" width="7.875" style="2" hidden="1" customWidth="1"/>
    <col min="13568" max="13569" width="12" style="2" customWidth="1"/>
    <col min="13570" max="13570" width="8" style="2" customWidth="1"/>
    <col min="13571" max="13571" width="7.875" style="2" customWidth="1"/>
    <col min="13572" max="13573" width="7.875" style="2" hidden="1" customWidth="1"/>
    <col min="13574" max="13821" width="7.875" style="2"/>
    <col min="13822" max="13822" width="35.75" style="2" customWidth="1"/>
    <col min="13823" max="13823" width="7.875" style="2" hidden="1" customWidth="1"/>
    <col min="13824" max="13825" width="12" style="2" customWidth="1"/>
    <col min="13826" max="13826" width="8" style="2" customWidth="1"/>
    <col min="13827" max="13827" width="7.875" style="2" customWidth="1"/>
    <col min="13828" max="13829" width="7.875" style="2" hidden="1" customWidth="1"/>
    <col min="13830" max="14077" width="7.875" style="2"/>
    <col min="14078" max="14078" width="35.75" style="2" customWidth="1"/>
    <col min="14079" max="14079" width="7.875" style="2" hidden="1" customWidth="1"/>
    <col min="14080" max="14081" width="12" style="2" customWidth="1"/>
    <col min="14082" max="14082" width="8" style="2" customWidth="1"/>
    <col min="14083" max="14083" width="7.875" style="2" customWidth="1"/>
    <col min="14084" max="14085" width="7.875" style="2" hidden="1" customWidth="1"/>
    <col min="14086" max="14333" width="7.875" style="2"/>
    <col min="14334" max="14334" width="35.75" style="2" customWidth="1"/>
    <col min="14335" max="14335" width="7.875" style="2" hidden="1" customWidth="1"/>
    <col min="14336" max="14337" width="12" style="2" customWidth="1"/>
    <col min="14338" max="14338" width="8" style="2" customWidth="1"/>
    <col min="14339" max="14339" width="7.875" style="2" customWidth="1"/>
    <col min="14340" max="14341" width="7.875" style="2" hidden="1" customWidth="1"/>
    <col min="14342" max="14589" width="7.875" style="2"/>
    <col min="14590" max="14590" width="35.75" style="2" customWidth="1"/>
    <col min="14591" max="14591" width="7.875" style="2" hidden="1" customWidth="1"/>
    <col min="14592" max="14593" width="12" style="2" customWidth="1"/>
    <col min="14594" max="14594" width="8" style="2" customWidth="1"/>
    <col min="14595" max="14595" width="7.875" style="2" customWidth="1"/>
    <col min="14596" max="14597" width="7.875" style="2" hidden="1" customWidth="1"/>
    <col min="14598" max="14845" width="7.875" style="2"/>
    <col min="14846" max="14846" width="35.75" style="2" customWidth="1"/>
    <col min="14847" max="14847" width="7.875" style="2" hidden="1" customWidth="1"/>
    <col min="14848" max="14849" width="12" style="2" customWidth="1"/>
    <col min="14850" max="14850" width="8" style="2" customWidth="1"/>
    <col min="14851" max="14851" width="7.875" style="2" customWidth="1"/>
    <col min="14852" max="14853" width="7.875" style="2" hidden="1" customWidth="1"/>
    <col min="14854" max="15101" width="7.875" style="2"/>
    <col min="15102" max="15102" width="35.75" style="2" customWidth="1"/>
    <col min="15103" max="15103" width="7.875" style="2" hidden="1" customWidth="1"/>
    <col min="15104" max="15105" width="12" style="2" customWidth="1"/>
    <col min="15106" max="15106" width="8" style="2" customWidth="1"/>
    <col min="15107" max="15107" width="7.875" style="2" customWidth="1"/>
    <col min="15108" max="15109" width="7.875" style="2" hidden="1" customWidth="1"/>
    <col min="15110" max="15357" width="7.875" style="2"/>
    <col min="15358" max="15358" width="35.75" style="2" customWidth="1"/>
    <col min="15359" max="15359" width="7.875" style="2" hidden="1" customWidth="1"/>
    <col min="15360" max="15361" width="12" style="2" customWidth="1"/>
    <col min="15362" max="15362" width="8" style="2" customWidth="1"/>
    <col min="15363" max="15363" width="7.875" style="2" customWidth="1"/>
    <col min="15364" max="15365" width="7.875" style="2" hidden="1" customWidth="1"/>
    <col min="15366" max="15613" width="7.875" style="2"/>
    <col min="15614" max="15614" width="35.75" style="2" customWidth="1"/>
    <col min="15615" max="15615" width="7.875" style="2" hidden="1" customWidth="1"/>
    <col min="15616" max="15617" width="12" style="2" customWidth="1"/>
    <col min="15618" max="15618" width="8" style="2" customWidth="1"/>
    <col min="15619" max="15619" width="7.875" style="2" customWidth="1"/>
    <col min="15620" max="15621" width="7.875" style="2" hidden="1" customWidth="1"/>
    <col min="15622" max="15869" width="7.875" style="2"/>
    <col min="15870" max="15870" width="35.75" style="2" customWidth="1"/>
    <col min="15871" max="15871" width="7.875" style="2" hidden="1" customWidth="1"/>
    <col min="15872" max="15873" width="12" style="2" customWidth="1"/>
    <col min="15874" max="15874" width="8" style="2" customWidth="1"/>
    <col min="15875" max="15875" width="7.875" style="2" customWidth="1"/>
    <col min="15876" max="15877" width="7.875" style="2" hidden="1" customWidth="1"/>
    <col min="15878" max="16125" width="7.875" style="2"/>
    <col min="16126" max="16126" width="35.75" style="2" customWidth="1"/>
    <col min="16127" max="16127" width="7.875" style="2" hidden="1" customWidth="1"/>
    <col min="16128" max="16129" width="12" style="2" customWidth="1"/>
    <col min="16130" max="16130" width="8" style="2" customWidth="1"/>
    <col min="16131" max="16131" width="7.875" style="2" customWidth="1"/>
    <col min="16132" max="16133" width="7.875" style="2" hidden="1" customWidth="1"/>
    <col min="16134" max="16384" width="7.875" style="2"/>
  </cols>
  <sheetData>
    <row r="1" ht="18.75" customHeight="1" spans="1:3">
      <c r="A1" s="30" t="s">
        <v>763</v>
      </c>
      <c r="B1" s="4"/>
      <c r="C1" s="4"/>
    </row>
    <row r="2" ht="19.5" customHeight="1" spans="1:7">
      <c r="A2" s="19" t="s">
        <v>684</v>
      </c>
      <c r="B2" s="19"/>
      <c r="C2" s="19"/>
      <c r="D2" s="19"/>
      <c r="E2" s="19"/>
      <c r="F2" s="19"/>
      <c r="G2" s="19"/>
    </row>
    <row r="3" ht="19.5" spans="1:7">
      <c r="A3" s="19" t="s">
        <v>764</v>
      </c>
      <c r="B3" s="19"/>
      <c r="C3" s="19"/>
      <c r="D3" s="19"/>
      <c r="E3" s="19"/>
      <c r="F3" s="19"/>
      <c r="G3" s="19"/>
    </row>
    <row r="4" s="14" customFormat="1" ht="26.1" customHeight="1" spans="1:7">
      <c r="A4" s="26"/>
      <c r="B4" s="26"/>
      <c r="C4" s="28"/>
      <c r="D4" s="28"/>
      <c r="E4" s="28"/>
      <c r="F4" s="28"/>
      <c r="G4" s="20" t="s">
        <v>765</v>
      </c>
    </row>
    <row r="5" s="15" customFormat="1" ht="33" customHeight="1" spans="1:7">
      <c r="A5" s="21" t="s">
        <v>766</v>
      </c>
      <c r="B5" s="22" t="s">
        <v>767</v>
      </c>
      <c r="C5" s="22"/>
      <c r="D5" s="22"/>
      <c r="E5" s="22" t="s">
        <v>768</v>
      </c>
      <c r="F5" s="22"/>
      <c r="G5" s="22"/>
    </row>
    <row r="6" s="16" customFormat="1" ht="33" customHeight="1" spans="1:7">
      <c r="A6" s="31"/>
      <c r="B6" s="32"/>
      <c r="C6" s="33" t="s">
        <v>769</v>
      </c>
      <c r="D6" s="33" t="s">
        <v>770</v>
      </c>
      <c r="E6" s="32"/>
      <c r="F6" s="33" t="s">
        <v>769</v>
      </c>
      <c r="G6" s="33" t="s">
        <v>770</v>
      </c>
    </row>
    <row r="7" s="16" customFormat="1" ht="33" customHeight="1" spans="1:7">
      <c r="A7" s="34" t="s">
        <v>771</v>
      </c>
      <c r="B7" s="24" t="s">
        <v>772</v>
      </c>
      <c r="C7" s="24" t="s">
        <v>773</v>
      </c>
      <c r="D7" s="24" t="s">
        <v>774</v>
      </c>
      <c r="E7" s="24" t="s">
        <v>775</v>
      </c>
      <c r="F7" s="24" t="s">
        <v>776</v>
      </c>
      <c r="G7" s="24" t="s">
        <v>777</v>
      </c>
    </row>
    <row r="8" s="16" customFormat="1" ht="33" customHeight="1" spans="1:7">
      <c r="A8" s="35" t="s">
        <v>778</v>
      </c>
      <c r="B8" s="25">
        <f>C8+D8</f>
        <v>63.77</v>
      </c>
      <c r="C8" s="25">
        <v>31.84</v>
      </c>
      <c r="D8" s="25">
        <v>31.93</v>
      </c>
      <c r="E8" s="25">
        <f>F8+G8</f>
        <v>47.26</v>
      </c>
      <c r="F8" s="25">
        <v>20.89</v>
      </c>
      <c r="G8" s="25">
        <v>26.37</v>
      </c>
    </row>
    <row r="9" s="17" customFormat="1" ht="20.1" customHeight="1" spans="1:7">
      <c r="A9" s="26" t="s">
        <v>779</v>
      </c>
      <c r="B9" s="26"/>
      <c r="C9" s="26"/>
      <c r="D9" s="26"/>
      <c r="E9" s="26"/>
      <c r="F9" s="26"/>
      <c r="G9" s="26"/>
    </row>
    <row r="10" s="17" customFormat="1" ht="20.1" customHeight="1" spans="1:7">
      <c r="A10" s="26" t="s">
        <v>780</v>
      </c>
      <c r="B10" s="26"/>
      <c r="C10" s="26"/>
      <c r="D10" s="26"/>
      <c r="E10" s="26"/>
      <c r="F10" s="26"/>
      <c r="G10" s="26"/>
    </row>
  </sheetData>
  <mergeCells count="6">
    <mergeCell ref="A2:G2"/>
    <mergeCell ref="A3:G3"/>
    <mergeCell ref="B5:D5"/>
    <mergeCell ref="E5:G5"/>
    <mergeCell ref="A9:G9"/>
    <mergeCell ref="A10:G1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7"/>
  <sheetViews>
    <sheetView view="pageBreakPreview" zoomScaleNormal="100" workbookViewId="0">
      <selection activeCell="B5" sqref="B5:B26"/>
    </sheetView>
  </sheetViews>
  <sheetFormatPr defaultColWidth="7" defaultRowHeight="15"/>
  <cols>
    <col min="1" max="1" width="35.125" style="38" customWidth="1"/>
    <col min="2" max="2" width="29.625" style="39"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9.25" customHeight="1" spans="1:1">
      <c r="A1" s="30" t="s">
        <v>25</v>
      </c>
    </row>
    <row r="2" ht="28.5" customHeight="1" spans="1:8">
      <c r="A2" s="44" t="s">
        <v>26</v>
      </c>
      <c r="B2" s="46"/>
      <c r="F2" s="40"/>
      <c r="G2" s="40"/>
      <c r="H2" s="40"/>
    </row>
    <row r="3" s="36" customFormat="1" ht="21.75" customHeight="1" spans="1:12">
      <c r="A3" s="38"/>
      <c r="B3" s="132" t="s">
        <v>27</v>
      </c>
      <c r="D3" s="36">
        <v>12.11</v>
      </c>
      <c r="F3" s="36">
        <v>12.22</v>
      </c>
      <c r="I3" s="39"/>
      <c r="L3" s="36">
        <v>1.2</v>
      </c>
    </row>
    <row r="4" s="36" customFormat="1" ht="39" customHeight="1" spans="1:14">
      <c r="A4" s="114" t="s">
        <v>3</v>
      </c>
      <c r="B4" s="49" t="s">
        <v>4</v>
      </c>
      <c r="F4" s="50" t="s">
        <v>28</v>
      </c>
      <c r="G4" s="50" t="s">
        <v>29</v>
      </c>
      <c r="H4" s="50" t="s">
        <v>30</v>
      </c>
      <c r="I4" s="39"/>
      <c r="L4" s="50" t="s">
        <v>28</v>
      </c>
      <c r="M4" s="64" t="s">
        <v>29</v>
      </c>
      <c r="N4" s="50" t="s">
        <v>30</v>
      </c>
    </row>
    <row r="5" s="38" customFormat="1" ht="24" customHeight="1" spans="1:24">
      <c r="A5" s="281" t="s">
        <v>31</v>
      </c>
      <c r="B5" s="282">
        <v>38863</v>
      </c>
      <c r="C5" s="38">
        <v>105429</v>
      </c>
      <c r="D5" s="38">
        <v>595734.14</v>
      </c>
      <c r="E5" s="38">
        <f>104401+13602</f>
        <v>118003</v>
      </c>
      <c r="F5" s="134" t="s">
        <v>32</v>
      </c>
      <c r="G5" s="134" t="s">
        <v>33</v>
      </c>
      <c r="H5" s="134">
        <v>596221.15</v>
      </c>
      <c r="I5" s="38" t="e">
        <f>F5-#REF!</f>
        <v>#REF!</v>
      </c>
      <c r="J5" s="38" t="e">
        <f>H5-#REF!</f>
        <v>#REF!</v>
      </c>
      <c r="K5" s="38">
        <v>75943</v>
      </c>
      <c r="L5" s="134" t="s">
        <v>32</v>
      </c>
      <c r="M5" s="134" t="s">
        <v>33</v>
      </c>
      <c r="N5" s="134">
        <v>643048.95</v>
      </c>
      <c r="O5" s="38" t="e">
        <f>L5-#REF!</f>
        <v>#REF!</v>
      </c>
      <c r="P5" s="38" t="e">
        <f>N5-#REF!</f>
        <v>#REF!</v>
      </c>
      <c r="R5" s="38">
        <v>717759</v>
      </c>
      <c r="T5" s="140" t="s">
        <v>32</v>
      </c>
      <c r="U5" s="140" t="s">
        <v>33</v>
      </c>
      <c r="V5" s="140">
        <v>659380.53</v>
      </c>
      <c r="W5" s="38" t="e">
        <f>#REF!-V5</f>
        <v>#REF!</v>
      </c>
      <c r="X5" s="38" t="e">
        <f>T5-#REF!</f>
        <v>#REF!</v>
      </c>
    </row>
    <row r="6" s="163" customFormat="1" ht="24" customHeight="1" spans="1:24">
      <c r="A6" s="281" t="s">
        <v>34</v>
      </c>
      <c r="B6" s="282">
        <v>140</v>
      </c>
      <c r="D6" s="163">
        <v>7616.62</v>
      </c>
      <c r="F6" s="172" t="s">
        <v>35</v>
      </c>
      <c r="G6" s="172" t="s">
        <v>36</v>
      </c>
      <c r="H6" s="172">
        <v>7616.62</v>
      </c>
      <c r="I6" s="163" t="e">
        <f>F6-#REF!</f>
        <v>#REF!</v>
      </c>
      <c r="J6" s="163" t="e">
        <f>H6-#REF!</f>
        <v>#REF!</v>
      </c>
      <c r="L6" s="172" t="s">
        <v>35</v>
      </c>
      <c r="M6" s="172" t="s">
        <v>36</v>
      </c>
      <c r="N6" s="172">
        <v>7749.58</v>
      </c>
      <c r="O6" s="163" t="e">
        <f>L6-#REF!</f>
        <v>#REF!</v>
      </c>
      <c r="P6" s="163" t="e">
        <f>N6-#REF!</f>
        <v>#REF!</v>
      </c>
      <c r="T6" s="183" t="s">
        <v>35</v>
      </c>
      <c r="U6" s="183" t="s">
        <v>36</v>
      </c>
      <c r="V6" s="183">
        <v>8475.47</v>
      </c>
      <c r="W6" s="163" t="e">
        <f>#REF!-V6</f>
        <v>#REF!</v>
      </c>
      <c r="X6" s="163" t="e">
        <f>T6-#REF!</f>
        <v>#REF!</v>
      </c>
    </row>
    <row r="7" s="164" customFormat="1" ht="24" customHeight="1" spans="1:24">
      <c r="A7" s="281" t="s">
        <v>37</v>
      </c>
      <c r="B7" s="282">
        <v>3828</v>
      </c>
      <c r="D7" s="164">
        <v>3922.87</v>
      </c>
      <c r="F7" s="176" t="s">
        <v>38</v>
      </c>
      <c r="G7" s="176" t="s">
        <v>39</v>
      </c>
      <c r="H7" s="176">
        <v>3922.87</v>
      </c>
      <c r="I7" s="164" t="e">
        <f>F7-#REF!</f>
        <v>#REF!</v>
      </c>
      <c r="J7" s="164" t="e">
        <f>H7-#REF!</f>
        <v>#REF!</v>
      </c>
      <c r="K7" s="164">
        <v>750</v>
      </c>
      <c r="L7" s="176" t="s">
        <v>38</v>
      </c>
      <c r="M7" s="176" t="s">
        <v>39</v>
      </c>
      <c r="N7" s="176">
        <v>4041.81</v>
      </c>
      <c r="O7" s="164" t="e">
        <f>L7-#REF!</f>
        <v>#REF!</v>
      </c>
      <c r="P7" s="164" t="e">
        <f>N7-#REF!</f>
        <v>#REF!</v>
      </c>
      <c r="T7" s="184" t="s">
        <v>38</v>
      </c>
      <c r="U7" s="184" t="s">
        <v>39</v>
      </c>
      <c r="V7" s="184">
        <v>4680.94</v>
      </c>
      <c r="W7" s="164" t="e">
        <f>#REF!-V7</f>
        <v>#REF!</v>
      </c>
      <c r="X7" s="164" t="e">
        <f>T7-#REF!</f>
        <v>#REF!</v>
      </c>
    </row>
    <row r="8" s="36" customFormat="1" ht="24" customHeight="1" spans="1:24">
      <c r="A8" s="281" t="s">
        <v>40</v>
      </c>
      <c r="B8" s="282">
        <v>24332</v>
      </c>
      <c r="C8" s="63"/>
      <c r="D8" s="63">
        <v>135.6</v>
      </c>
      <c r="F8" s="59" t="s">
        <v>41</v>
      </c>
      <c r="G8" s="59" t="s">
        <v>42</v>
      </c>
      <c r="H8" s="67">
        <v>135.6</v>
      </c>
      <c r="I8" s="39" t="e">
        <f>F8-#REF!</f>
        <v>#REF!</v>
      </c>
      <c r="J8" s="58" t="e">
        <f>H8-#REF!</f>
        <v>#REF!</v>
      </c>
      <c r="K8" s="58"/>
      <c r="L8" s="59" t="s">
        <v>41</v>
      </c>
      <c r="M8" s="59" t="s">
        <v>42</v>
      </c>
      <c r="N8" s="67">
        <v>135.6</v>
      </c>
      <c r="O8" s="39" t="e">
        <f>L8-#REF!</f>
        <v>#REF!</v>
      </c>
      <c r="P8" s="58" t="e">
        <f>N8-#REF!</f>
        <v>#REF!</v>
      </c>
      <c r="T8" s="70" t="s">
        <v>41</v>
      </c>
      <c r="U8" s="70" t="s">
        <v>42</v>
      </c>
      <c r="V8" s="71">
        <v>135.6</v>
      </c>
      <c r="W8" s="36" t="e">
        <f>#REF!-V8</f>
        <v>#REF!</v>
      </c>
      <c r="X8" s="36" t="e">
        <f>T8-#REF!</f>
        <v>#REF!</v>
      </c>
    </row>
    <row r="9" s="36" customFormat="1" ht="24" customHeight="1" spans="1:24">
      <c r="A9" s="281" t="s">
        <v>43</v>
      </c>
      <c r="B9" s="282">
        <v>2465</v>
      </c>
      <c r="C9" s="58">
        <v>105429</v>
      </c>
      <c r="D9" s="135">
        <v>595734.14</v>
      </c>
      <c r="E9" s="36">
        <f>104401+13602</f>
        <v>118003</v>
      </c>
      <c r="F9" s="59" t="s">
        <v>32</v>
      </c>
      <c r="G9" s="59" t="s">
        <v>33</v>
      </c>
      <c r="H9" s="67">
        <v>596221.15</v>
      </c>
      <c r="I9" s="39" t="e">
        <f>F9-#REF!</f>
        <v>#REF!</v>
      </c>
      <c r="J9" s="58" t="e">
        <f>H9-#REF!</f>
        <v>#REF!</v>
      </c>
      <c r="K9" s="58">
        <v>75943</v>
      </c>
      <c r="L9" s="59" t="s">
        <v>32</v>
      </c>
      <c r="M9" s="59" t="s">
        <v>33</v>
      </c>
      <c r="N9" s="67">
        <v>643048.95</v>
      </c>
      <c r="O9" s="39" t="e">
        <f>L9-#REF!</f>
        <v>#REF!</v>
      </c>
      <c r="P9" s="58" t="e">
        <f>N9-#REF!</f>
        <v>#REF!</v>
      </c>
      <c r="R9" s="36">
        <v>717759</v>
      </c>
      <c r="T9" s="70" t="s">
        <v>32</v>
      </c>
      <c r="U9" s="70" t="s">
        <v>33</v>
      </c>
      <c r="V9" s="71">
        <v>659380.53</v>
      </c>
      <c r="W9" s="36" t="e">
        <f>#REF!-V9</f>
        <v>#REF!</v>
      </c>
      <c r="X9" s="36" t="e">
        <f>T9-#REF!</f>
        <v>#REF!</v>
      </c>
    </row>
    <row r="10" s="36" customFormat="1" ht="24" customHeight="1" spans="1:24">
      <c r="A10" s="281" t="s">
        <v>44</v>
      </c>
      <c r="B10" s="282">
        <v>1191</v>
      </c>
      <c r="C10" s="58"/>
      <c r="D10" s="58">
        <v>7616.62</v>
      </c>
      <c r="F10" s="59" t="s">
        <v>35</v>
      </c>
      <c r="G10" s="59" t="s">
        <v>36</v>
      </c>
      <c r="H10" s="67">
        <v>7616.62</v>
      </c>
      <c r="I10" s="39" t="e">
        <f>F10-#REF!</f>
        <v>#REF!</v>
      </c>
      <c r="J10" s="58" t="e">
        <f>H10-#REF!</f>
        <v>#REF!</v>
      </c>
      <c r="K10" s="58"/>
      <c r="L10" s="59" t="s">
        <v>35</v>
      </c>
      <c r="M10" s="59" t="s">
        <v>36</v>
      </c>
      <c r="N10" s="67">
        <v>7749.58</v>
      </c>
      <c r="O10" s="39" t="e">
        <f>L10-#REF!</f>
        <v>#REF!</v>
      </c>
      <c r="P10" s="58" t="e">
        <f>N10-#REF!</f>
        <v>#REF!</v>
      </c>
      <c r="T10" s="70" t="s">
        <v>35</v>
      </c>
      <c r="U10" s="70" t="s">
        <v>36</v>
      </c>
      <c r="V10" s="71">
        <v>8475.47</v>
      </c>
      <c r="W10" s="36" t="e">
        <f>#REF!-V10</f>
        <v>#REF!</v>
      </c>
      <c r="X10" s="36" t="e">
        <f>T10-#REF!</f>
        <v>#REF!</v>
      </c>
    </row>
    <row r="11" s="36" customFormat="1" ht="24" customHeight="1" spans="1:22">
      <c r="A11" s="281" t="s">
        <v>45</v>
      </c>
      <c r="B11" s="282">
        <v>11270</v>
      </c>
      <c r="C11" s="58"/>
      <c r="D11" s="58"/>
      <c r="F11" s="59"/>
      <c r="G11" s="59"/>
      <c r="H11" s="67"/>
      <c r="I11" s="39"/>
      <c r="J11" s="58"/>
      <c r="K11" s="58"/>
      <c r="L11" s="59"/>
      <c r="M11" s="59"/>
      <c r="N11" s="67"/>
      <c r="O11" s="39"/>
      <c r="P11" s="58"/>
      <c r="T11" s="70"/>
      <c r="U11" s="70"/>
      <c r="V11" s="71"/>
    </row>
    <row r="12" s="36" customFormat="1" ht="24" customHeight="1" spans="1:24">
      <c r="A12" s="281" t="s">
        <v>46</v>
      </c>
      <c r="B12" s="282">
        <v>9225</v>
      </c>
      <c r="C12" s="58"/>
      <c r="D12" s="58">
        <v>3922.87</v>
      </c>
      <c r="F12" s="59" t="s">
        <v>38</v>
      </c>
      <c r="G12" s="59" t="s">
        <v>39</v>
      </c>
      <c r="H12" s="67">
        <v>3922.87</v>
      </c>
      <c r="I12" s="39" t="e">
        <f>F12-#REF!</f>
        <v>#REF!</v>
      </c>
      <c r="J12" s="58" t="e">
        <f>H12-#REF!</f>
        <v>#REF!</v>
      </c>
      <c r="K12" s="58">
        <v>750</v>
      </c>
      <c r="L12" s="59" t="s">
        <v>38</v>
      </c>
      <c r="M12" s="59" t="s">
        <v>39</v>
      </c>
      <c r="N12" s="67">
        <v>4041.81</v>
      </c>
      <c r="O12" s="39" t="e">
        <f>L12-#REF!</f>
        <v>#REF!</v>
      </c>
      <c r="P12" s="58" t="e">
        <f>N12-#REF!</f>
        <v>#REF!</v>
      </c>
      <c r="T12" s="70" t="s">
        <v>38</v>
      </c>
      <c r="U12" s="70" t="s">
        <v>39</v>
      </c>
      <c r="V12" s="71">
        <v>4680.94</v>
      </c>
      <c r="W12" s="36" t="e">
        <f>#REF!-V12</f>
        <v>#REF!</v>
      </c>
      <c r="X12" s="36" t="e">
        <f>T12-#REF!</f>
        <v>#REF!</v>
      </c>
    </row>
    <row r="13" s="36" customFormat="1" ht="24" customHeight="1" spans="1:24">
      <c r="A13" s="281" t="s">
        <v>47</v>
      </c>
      <c r="B13" s="282">
        <v>2960</v>
      </c>
      <c r="C13" s="58"/>
      <c r="D13" s="58">
        <v>3922.87</v>
      </c>
      <c r="F13" s="59" t="s">
        <v>38</v>
      </c>
      <c r="G13" s="59" t="s">
        <v>39</v>
      </c>
      <c r="H13" s="67">
        <v>3922.87</v>
      </c>
      <c r="I13" s="39" t="e">
        <f>F13-#REF!</f>
        <v>#REF!</v>
      </c>
      <c r="J13" s="58" t="e">
        <f>H13-#REF!</f>
        <v>#REF!</v>
      </c>
      <c r="K13" s="58">
        <v>750</v>
      </c>
      <c r="L13" s="59" t="s">
        <v>38</v>
      </c>
      <c r="M13" s="59" t="s">
        <v>39</v>
      </c>
      <c r="N13" s="67">
        <v>4041.81</v>
      </c>
      <c r="O13" s="39" t="e">
        <f>L13-#REF!</f>
        <v>#REF!</v>
      </c>
      <c r="P13" s="58" t="e">
        <f>N13-#REF!</f>
        <v>#REF!</v>
      </c>
      <c r="T13" s="70" t="s">
        <v>38</v>
      </c>
      <c r="U13" s="70" t="s">
        <v>39</v>
      </c>
      <c r="V13" s="71">
        <v>4680.94</v>
      </c>
      <c r="W13" s="36" t="e">
        <f>#REF!-V13</f>
        <v>#REF!</v>
      </c>
      <c r="X13" s="36" t="e">
        <f>T13-#REF!</f>
        <v>#REF!</v>
      </c>
    </row>
    <row r="14" s="36" customFormat="1" ht="24" customHeight="1" spans="1:24">
      <c r="A14" s="281" t="s">
        <v>48</v>
      </c>
      <c r="B14" s="282">
        <v>4905</v>
      </c>
      <c r="C14" s="63"/>
      <c r="D14" s="63">
        <v>135.6</v>
      </c>
      <c r="F14" s="59" t="s">
        <v>41</v>
      </c>
      <c r="G14" s="59" t="s">
        <v>42</v>
      </c>
      <c r="H14" s="67">
        <v>135.6</v>
      </c>
      <c r="I14" s="39" t="e">
        <f>F14-#REF!</f>
        <v>#REF!</v>
      </c>
      <c r="J14" s="58" t="e">
        <f>H14-#REF!</f>
        <v>#REF!</v>
      </c>
      <c r="K14" s="58"/>
      <c r="L14" s="59" t="s">
        <v>41</v>
      </c>
      <c r="M14" s="59" t="s">
        <v>42</v>
      </c>
      <c r="N14" s="67">
        <v>135.6</v>
      </c>
      <c r="O14" s="39" t="e">
        <f>L14-#REF!</f>
        <v>#REF!</v>
      </c>
      <c r="P14" s="58" t="e">
        <f>N14-#REF!</f>
        <v>#REF!</v>
      </c>
      <c r="T14" s="70" t="s">
        <v>41</v>
      </c>
      <c r="U14" s="70" t="s">
        <v>42</v>
      </c>
      <c r="V14" s="71">
        <v>135.6</v>
      </c>
      <c r="W14" s="36" t="e">
        <f>#REF!-V14</f>
        <v>#REF!</v>
      </c>
      <c r="X14" s="36" t="e">
        <f>T14-#REF!</f>
        <v>#REF!</v>
      </c>
    </row>
    <row r="15" s="36" customFormat="1" ht="24" customHeight="1" spans="1:23">
      <c r="A15" s="281" t="s">
        <v>49</v>
      </c>
      <c r="B15" s="282">
        <v>11783</v>
      </c>
      <c r="F15" s="50" t="str">
        <f>""</f>
        <v/>
      </c>
      <c r="G15" s="50" t="str">
        <f>""</f>
        <v/>
      </c>
      <c r="H15" s="50" t="str">
        <f>""</f>
        <v/>
      </c>
      <c r="I15" s="39"/>
      <c r="L15" s="50" t="str">
        <f>""</f>
        <v/>
      </c>
      <c r="M15" s="64" t="str">
        <f>""</f>
        <v/>
      </c>
      <c r="N15" s="50" t="str">
        <f>""</f>
        <v/>
      </c>
      <c r="V15" s="72" t="e">
        <f>V16+#REF!+#REF!+#REF!+#REF!+#REF!+#REF!+#REF!+#REF!+#REF!+#REF!+#REF!+#REF!+#REF!+#REF!+#REF!+#REF!+#REF!+#REF!+#REF!+#REF!</f>
        <v>#REF!</v>
      </c>
      <c r="W15" s="72" t="e">
        <f>W16+#REF!+#REF!+#REF!+#REF!+#REF!+#REF!+#REF!+#REF!+#REF!+#REF!+#REF!+#REF!+#REF!+#REF!+#REF!+#REF!+#REF!+#REF!+#REF!+#REF!</f>
        <v>#REF!</v>
      </c>
    </row>
    <row r="16" ht="24" customHeight="1" spans="1:24">
      <c r="A16" s="281" t="s">
        <v>50</v>
      </c>
      <c r="B16" s="282">
        <v>195</v>
      </c>
      <c r="P16" s="73"/>
      <c r="T16" s="74" t="s">
        <v>51</v>
      </c>
      <c r="U16" s="74" t="s">
        <v>52</v>
      </c>
      <c r="V16" s="75">
        <v>19998</v>
      </c>
      <c r="W16" s="40">
        <f>B28-V16</f>
        <v>-19998</v>
      </c>
      <c r="X16" s="40">
        <f>T16-A28</f>
        <v>232</v>
      </c>
    </row>
    <row r="17" ht="24" customHeight="1" spans="1:22">
      <c r="A17" s="281" t="s">
        <v>53</v>
      </c>
      <c r="B17" s="282">
        <v>40</v>
      </c>
      <c r="P17" s="73"/>
      <c r="T17" s="74"/>
      <c r="U17" s="74"/>
      <c r="V17" s="75"/>
    </row>
    <row r="18" ht="24" customHeight="1" spans="1:22">
      <c r="A18" s="281" t="s">
        <v>54</v>
      </c>
      <c r="B18" s="282">
        <v>40</v>
      </c>
      <c r="P18" s="73"/>
      <c r="T18" s="74"/>
      <c r="U18" s="74"/>
      <c r="V18" s="75"/>
    </row>
    <row r="19" ht="24" customHeight="1" spans="1:22">
      <c r="A19" s="281" t="s">
        <v>55</v>
      </c>
      <c r="B19" s="282">
        <v>11190</v>
      </c>
      <c r="P19" s="73"/>
      <c r="T19" s="74"/>
      <c r="U19" s="74"/>
      <c r="V19" s="75"/>
    </row>
    <row r="20" ht="24" customHeight="1" spans="1:24">
      <c r="A20" s="281" t="s">
        <v>56</v>
      </c>
      <c r="B20" s="282">
        <v>1865</v>
      </c>
      <c r="P20" s="73"/>
      <c r="T20" s="74" t="s">
        <v>57</v>
      </c>
      <c r="U20" s="74" t="s">
        <v>58</v>
      </c>
      <c r="V20" s="75">
        <v>19998</v>
      </c>
      <c r="W20" s="40">
        <f>B30-V20</f>
        <v>-19998</v>
      </c>
      <c r="X20" s="40">
        <f>T20-A30</f>
        <v>2320301</v>
      </c>
    </row>
    <row r="21" ht="24" customHeight="1" spans="1:22">
      <c r="A21" s="281" t="s">
        <v>59</v>
      </c>
      <c r="B21" s="282">
        <v>260</v>
      </c>
      <c r="P21" s="73"/>
      <c r="T21" s="74"/>
      <c r="U21" s="74"/>
      <c r="V21" s="75"/>
    </row>
    <row r="22" ht="24" customHeight="1" spans="1:16">
      <c r="A22" s="281" t="s">
        <v>60</v>
      </c>
      <c r="B22" s="282">
        <v>2000</v>
      </c>
      <c r="P22" s="73"/>
    </row>
    <row r="23" ht="24" customHeight="1" spans="1:16">
      <c r="A23" s="281" t="s">
        <v>61</v>
      </c>
      <c r="B23" s="282">
        <v>4000</v>
      </c>
      <c r="P23" s="73"/>
    </row>
    <row r="24" ht="24" customHeight="1" spans="1:16">
      <c r="A24" s="281" t="s">
        <v>62</v>
      </c>
      <c r="B24" s="282">
        <v>23970</v>
      </c>
      <c r="P24" s="73"/>
    </row>
    <row r="25" ht="24" customHeight="1" spans="1:16">
      <c r="A25" s="281" t="s">
        <v>63</v>
      </c>
      <c r="B25" s="282">
        <v>7355</v>
      </c>
      <c r="P25" s="73"/>
    </row>
    <row r="26" ht="24" customHeight="1" spans="1:16">
      <c r="A26" s="281" t="s">
        <v>64</v>
      </c>
      <c r="B26" s="282">
        <v>200</v>
      </c>
      <c r="P26" s="73"/>
    </row>
    <row r="27" ht="24" customHeight="1" spans="1:2">
      <c r="A27" s="136" t="s">
        <v>24</v>
      </c>
      <c r="B27" s="180">
        <f>SUM(B5:B26)</f>
        <v>162077</v>
      </c>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4"/>
  <sheetViews>
    <sheetView view="pageBreakPreview" zoomScaleNormal="100" workbookViewId="0">
      <selection activeCell="D11" sqref="D11"/>
    </sheetView>
  </sheetViews>
  <sheetFormatPr defaultColWidth="7.875" defaultRowHeight="15.75" outlineLevelCol="2"/>
  <cols>
    <col min="1" max="1" width="46" style="2" customWidth="1"/>
    <col min="2" max="5" width="17.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781</v>
      </c>
      <c r="B1" s="4"/>
      <c r="C1" s="4"/>
    </row>
    <row r="2" ht="19.5" customHeight="1" spans="1:3">
      <c r="A2" s="19" t="s">
        <v>684</v>
      </c>
      <c r="B2" s="19"/>
      <c r="C2" s="19"/>
    </row>
    <row r="3" ht="19.5" spans="1:3">
      <c r="A3" s="19" t="s">
        <v>782</v>
      </c>
      <c r="B3" s="19"/>
      <c r="C3" s="19"/>
    </row>
    <row r="4" s="14" customFormat="1" ht="32.25" customHeight="1" spans="1:3">
      <c r="A4" s="26"/>
      <c r="B4" s="26"/>
      <c r="C4" s="20" t="s">
        <v>765</v>
      </c>
    </row>
    <row r="5" s="15" customFormat="1" ht="34.5" customHeight="1" spans="1:3">
      <c r="A5" s="21" t="s">
        <v>783</v>
      </c>
      <c r="B5" s="22" t="s">
        <v>619</v>
      </c>
      <c r="C5" s="22" t="s">
        <v>784</v>
      </c>
    </row>
    <row r="6" s="16" customFormat="1" ht="34.5" customHeight="1" spans="1:3">
      <c r="A6" s="23" t="s">
        <v>785</v>
      </c>
      <c r="B6" s="29"/>
      <c r="C6" s="25">
        <v>20.91</v>
      </c>
    </row>
    <row r="7" s="16" customFormat="1" ht="34.5" customHeight="1" spans="1:3">
      <c r="A7" s="23" t="s">
        <v>786</v>
      </c>
      <c r="B7" s="25">
        <v>31.84</v>
      </c>
      <c r="C7" s="29"/>
    </row>
    <row r="8" s="16" customFormat="1" ht="34.5" customHeight="1" spans="1:3">
      <c r="A8" s="23" t="s">
        <v>787</v>
      </c>
      <c r="B8" s="29" t="s">
        <v>788</v>
      </c>
      <c r="C8" s="25">
        <v>0.15</v>
      </c>
    </row>
    <row r="9" s="17" customFormat="1" ht="34.5" customHeight="1" spans="1:3">
      <c r="A9" s="23" t="s">
        <v>789</v>
      </c>
      <c r="B9" s="29" t="s">
        <v>790</v>
      </c>
      <c r="C9" s="25">
        <v>0</v>
      </c>
    </row>
    <row r="10" s="17" customFormat="1" ht="34.5" customHeight="1" spans="1:3">
      <c r="A10" s="23" t="s">
        <v>791</v>
      </c>
      <c r="B10" s="29"/>
      <c r="C10" s="25">
        <v>0.15</v>
      </c>
    </row>
    <row r="11" s="17" customFormat="1" ht="34.5" customHeight="1" spans="1:3">
      <c r="A11" s="23" t="s">
        <v>792</v>
      </c>
      <c r="B11" s="29"/>
      <c r="C11" s="25">
        <v>0.17</v>
      </c>
    </row>
    <row r="12" s="18" customFormat="1" ht="34.5" customHeight="1" spans="1:3">
      <c r="A12" s="23" t="s">
        <v>793</v>
      </c>
      <c r="B12" s="29"/>
      <c r="C12" s="25">
        <f>C6+C8-C11</f>
        <v>20.89</v>
      </c>
    </row>
    <row r="13" s="17" customFormat="1" ht="34.5" customHeight="1" spans="1:3">
      <c r="A13" s="23" t="s">
        <v>794</v>
      </c>
      <c r="B13" s="25">
        <v>0</v>
      </c>
      <c r="C13" s="29"/>
    </row>
    <row r="14" s="17" customFormat="1" ht="34.5" customHeight="1" spans="1:3">
      <c r="A14" s="23" t="s">
        <v>795</v>
      </c>
      <c r="B14" s="25">
        <v>0</v>
      </c>
      <c r="C14" s="29"/>
    </row>
  </sheetData>
  <mergeCells count="2">
    <mergeCell ref="A2:C2"/>
    <mergeCell ref="A3:C3"/>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2"/>
  <sheetViews>
    <sheetView view="pageBreakPreview" zoomScaleNormal="100" workbookViewId="0">
      <selection activeCell="E11" sqref="E11"/>
    </sheetView>
  </sheetViews>
  <sheetFormatPr defaultColWidth="7.875" defaultRowHeight="15.75" outlineLevelCol="2"/>
  <cols>
    <col min="1" max="1" width="46" style="2" customWidth="1"/>
    <col min="2" max="5" width="17.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796</v>
      </c>
      <c r="B1" s="4"/>
      <c r="C1" s="4"/>
    </row>
    <row r="2" ht="19.5" customHeight="1" spans="1:3">
      <c r="A2" s="19" t="s">
        <v>684</v>
      </c>
      <c r="B2" s="19"/>
      <c r="C2" s="19"/>
    </row>
    <row r="3" ht="19.5" spans="1:3">
      <c r="A3" s="19" t="s">
        <v>797</v>
      </c>
      <c r="B3" s="19"/>
      <c r="C3" s="19"/>
    </row>
    <row r="4" s="14" customFormat="1" ht="32.25" customHeight="1" spans="1:3">
      <c r="A4" s="26"/>
      <c r="B4" s="26"/>
      <c r="C4" s="20" t="s">
        <v>765</v>
      </c>
    </row>
    <row r="5" s="15" customFormat="1" ht="34.5" customHeight="1" spans="1:3">
      <c r="A5" s="21" t="s">
        <v>783</v>
      </c>
      <c r="B5" s="22" t="s">
        <v>619</v>
      </c>
      <c r="C5" s="22" t="s">
        <v>784</v>
      </c>
    </row>
    <row r="6" s="16" customFormat="1" ht="34.5" customHeight="1" spans="1:3">
      <c r="A6" s="23" t="s">
        <v>798</v>
      </c>
      <c r="B6" s="29"/>
      <c r="C6" s="25">
        <v>18.68</v>
      </c>
    </row>
    <row r="7" s="16" customFormat="1" ht="34.5" customHeight="1" spans="1:3">
      <c r="A7" s="23" t="s">
        <v>799</v>
      </c>
      <c r="B7" s="25">
        <v>31.93</v>
      </c>
      <c r="C7" s="29"/>
    </row>
    <row r="8" s="16" customFormat="1" ht="34.5" customHeight="1" spans="1:3">
      <c r="A8" s="23" t="s">
        <v>800</v>
      </c>
      <c r="B8" s="29"/>
      <c r="C8" s="25">
        <v>9.47</v>
      </c>
    </row>
    <row r="9" s="17" customFormat="1" ht="34.5" customHeight="1" spans="1:3">
      <c r="A9" s="23" t="s">
        <v>801</v>
      </c>
      <c r="B9" s="29"/>
      <c r="C9" s="25">
        <v>1.78</v>
      </c>
    </row>
    <row r="10" s="17" customFormat="1" ht="34.5" customHeight="1" spans="1:3">
      <c r="A10" s="23" t="s">
        <v>802</v>
      </c>
      <c r="B10" s="29"/>
      <c r="C10" s="25">
        <f>C6+C8-C9</f>
        <v>26.37</v>
      </c>
    </row>
    <row r="11" s="17" customFormat="1" ht="34.5" customHeight="1" spans="1:3">
      <c r="A11" s="23" t="s">
        <v>803</v>
      </c>
      <c r="B11" s="25">
        <v>0</v>
      </c>
      <c r="C11" s="29"/>
    </row>
    <row r="12" s="18" customFormat="1" ht="34.5" customHeight="1" spans="1:3">
      <c r="A12" s="23" t="s">
        <v>804</v>
      </c>
      <c r="B12" s="25">
        <v>0</v>
      </c>
      <c r="C12" s="29"/>
    </row>
  </sheetData>
  <mergeCells count="2">
    <mergeCell ref="A2:C2"/>
    <mergeCell ref="A3:C3"/>
  </mergeCells>
  <pageMargins left="0.7" right="0.7"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D28"/>
  <sheetViews>
    <sheetView view="pageBreakPreview" zoomScaleNormal="100" workbookViewId="0">
      <selection activeCell="E24" sqref="E24"/>
    </sheetView>
  </sheetViews>
  <sheetFormatPr defaultColWidth="7.875" defaultRowHeight="15.75" outlineLevelCol="3"/>
  <cols>
    <col min="1" max="1" width="29.375" style="2" customWidth="1"/>
    <col min="2" max="5" width="17.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805</v>
      </c>
      <c r="B1" s="4"/>
      <c r="C1" s="4"/>
    </row>
    <row r="2" ht="19.5" customHeight="1" spans="1:4">
      <c r="A2" s="19" t="s">
        <v>806</v>
      </c>
      <c r="B2" s="19"/>
      <c r="C2" s="19"/>
      <c r="D2" s="19"/>
    </row>
    <row r="3" ht="14.25" spans="1:4">
      <c r="A3" s="28"/>
      <c r="B3" s="28"/>
      <c r="C3" s="28"/>
      <c r="D3" s="20" t="s">
        <v>765</v>
      </c>
    </row>
    <row r="4" s="14" customFormat="1" ht="23.1" customHeight="1" spans="1:4">
      <c r="A4" s="21" t="s">
        <v>783</v>
      </c>
      <c r="B4" s="22" t="s">
        <v>807</v>
      </c>
      <c r="C4" s="22" t="s">
        <v>808</v>
      </c>
      <c r="D4" s="22" t="s">
        <v>809</v>
      </c>
    </row>
    <row r="5" s="15" customFormat="1" ht="23.1" customHeight="1" spans="1:4">
      <c r="A5" s="23" t="s">
        <v>810</v>
      </c>
      <c r="B5" s="24" t="s">
        <v>811</v>
      </c>
      <c r="C5" s="25">
        <f>C6+C8</f>
        <v>0.9</v>
      </c>
      <c r="D5" s="25">
        <f>D6+D8</f>
        <v>0.9</v>
      </c>
    </row>
    <row r="6" s="16" customFormat="1" ht="23.1" customHeight="1" spans="1:4">
      <c r="A6" s="23" t="s">
        <v>812</v>
      </c>
      <c r="B6" s="24" t="s">
        <v>773</v>
      </c>
      <c r="C6" s="25">
        <f>C7</f>
        <v>0.15</v>
      </c>
      <c r="D6" s="25">
        <f>D7</f>
        <v>0.15</v>
      </c>
    </row>
    <row r="7" s="16" customFormat="1" ht="23.1" customHeight="1" spans="1:4">
      <c r="A7" s="23" t="s">
        <v>813</v>
      </c>
      <c r="B7" s="24" t="s">
        <v>774</v>
      </c>
      <c r="C7" s="25">
        <v>0.15</v>
      </c>
      <c r="D7" s="25">
        <v>0.15</v>
      </c>
    </row>
    <row r="8" s="16" customFormat="1" ht="23.1" customHeight="1" spans="1:4">
      <c r="A8" s="23" t="s">
        <v>814</v>
      </c>
      <c r="B8" s="24" t="s">
        <v>815</v>
      </c>
      <c r="C8" s="25">
        <f>C9</f>
        <v>0.75</v>
      </c>
      <c r="D8" s="25">
        <f>D9</f>
        <v>0.75</v>
      </c>
    </row>
    <row r="9" s="17" customFormat="1" ht="23.1" customHeight="1" spans="1:4">
      <c r="A9" s="23" t="s">
        <v>813</v>
      </c>
      <c r="B9" s="24" t="s">
        <v>776</v>
      </c>
      <c r="C9" s="25">
        <v>0.75</v>
      </c>
      <c r="D9" s="25">
        <v>0.75</v>
      </c>
    </row>
    <row r="10" s="17" customFormat="1" ht="23.1" customHeight="1" spans="1:4">
      <c r="A10" s="23" t="s">
        <v>816</v>
      </c>
      <c r="B10" s="24" t="s">
        <v>817</v>
      </c>
      <c r="C10" s="25">
        <f>C11+C12</f>
        <v>1.95</v>
      </c>
      <c r="D10" s="25">
        <f>D11+D12</f>
        <v>1.95</v>
      </c>
    </row>
    <row r="11" s="17" customFormat="1" ht="23.1" customHeight="1" spans="1:4">
      <c r="A11" s="23" t="s">
        <v>812</v>
      </c>
      <c r="B11" s="24" t="s">
        <v>818</v>
      </c>
      <c r="C11" s="25">
        <v>0.17</v>
      </c>
      <c r="D11" s="25">
        <v>0.17</v>
      </c>
    </row>
    <row r="12" s="18" customFormat="1" ht="23.1" customHeight="1" spans="1:4">
      <c r="A12" s="23" t="s">
        <v>814</v>
      </c>
      <c r="B12" s="24" t="s">
        <v>819</v>
      </c>
      <c r="C12" s="25">
        <v>1.78</v>
      </c>
      <c r="D12" s="25">
        <v>1.78</v>
      </c>
    </row>
    <row r="13" ht="23.1" customHeight="1" spans="1:4">
      <c r="A13" s="23" t="s">
        <v>820</v>
      </c>
      <c r="B13" s="24" t="s">
        <v>821</v>
      </c>
      <c r="C13" s="25">
        <f>C14+C15</f>
        <v>1.44</v>
      </c>
      <c r="D13" s="25">
        <f>D14+D15</f>
        <v>1.44</v>
      </c>
    </row>
    <row r="14" ht="23.1" customHeight="1" spans="1:4">
      <c r="A14" s="23" t="s">
        <v>812</v>
      </c>
      <c r="B14" s="24" t="s">
        <v>822</v>
      </c>
      <c r="C14" s="25">
        <v>0.68</v>
      </c>
      <c r="D14" s="25">
        <v>0.68</v>
      </c>
    </row>
    <row r="15" ht="23.1" customHeight="1" spans="1:4">
      <c r="A15" s="23" t="s">
        <v>814</v>
      </c>
      <c r="B15" s="24" t="s">
        <v>823</v>
      </c>
      <c r="C15" s="25">
        <v>0.76</v>
      </c>
      <c r="D15" s="25">
        <v>0.76</v>
      </c>
    </row>
    <row r="16" ht="23.1" customHeight="1" spans="1:4">
      <c r="A16" s="23" t="s">
        <v>824</v>
      </c>
      <c r="B16" s="24" t="s">
        <v>825</v>
      </c>
      <c r="C16" s="25">
        <f>C17+C20</f>
        <v>1.93</v>
      </c>
      <c r="D16" s="25">
        <f>D17+D20</f>
        <v>1.93</v>
      </c>
    </row>
    <row r="17" ht="23.1" customHeight="1" spans="1:4">
      <c r="A17" s="23" t="s">
        <v>812</v>
      </c>
      <c r="B17" s="24" t="s">
        <v>826</v>
      </c>
      <c r="C17" s="25">
        <v>0.15</v>
      </c>
      <c r="D17" s="25">
        <v>0.15</v>
      </c>
    </row>
    <row r="18" ht="23.1" customHeight="1" spans="1:4">
      <c r="A18" s="23" t="s">
        <v>827</v>
      </c>
      <c r="B18" s="24"/>
      <c r="C18" s="25">
        <v>0.15</v>
      </c>
      <c r="D18" s="25">
        <v>0.15</v>
      </c>
    </row>
    <row r="19" ht="23.1" customHeight="1" spans="1:4">
      <c r="A19" s="23" t="s">
        <v>828</v>
      </c>
      <c r="B19" s="24" t="s">
        <v>829</v>
      </c>
      <c r="C19" s="25">
        <v>0.019</v>
      </c>
      <c r="D19" s="25">
        <v>0.019</v>
      </c>
    </row>
    <row r="20" ht="23.1" customHeight="1" spans="1:4">
      <c r="A20" s="23" t="s">
        <v>814</v>
      </c>
      <c r="B20" s="24" t="s">
        <v>830</v>
      </c>
      <c r="C20" s="25">
        <v>1.78</v>
      </c>
      <c r="D20" s="25">
        <v>1.78</v>
      </c>
    </row>
    <row r="21" ht="23.1" customHeight="1" spans="1:4">
      <c r="A21" s="23" t="s">
        <v>827</v>
      </c>
      <c r="B21" s="24"/>
      <c r="C21" s="25">
        <v>0.75</v>
      </c>
      <c r="D21" s="25">
        <v>0.75</v>
      </c>
    </row>
    <row r="22" ht="23.1" customHeight="1" spans="1:4">
      <c r="A22" s="23" t="s">
        <v>828</v>
      </c>
      <c r="B22" s="24" t="s">
        <v>831</v>
      </c>
      <c r="C22" s="25">
        <v>1.03</v>
      </c>
      <c r="D22" s="25">
        <v>1.03</v>
      </c>
    </row>
    <row r="23" ht="23.1" customHeight="1" spans="1:4">
      <c r="A23" s="23" t="s">
        <v>832</v>
      </c>
      <c r="B23" s="24" t="s">
        <v>833</v>
      </c>
      <c r="C23" s="25">
        <f>C24+C25</f>
        <v>1.44</v>
      </c>
      <c r="D23" s="25">
        <f>D24+D25</f>
        <v>1.44</v>
      </c>
    </row>
    <row r="24" ht="23.1" customHeight="1" spans="1:4">
      <c r="A24" s="23" t="s">
        <v>812</v>
      </c>
      <c r="B24" s="24" t="s">
        <v>834</v>
      </c>
      <c r="C24" s="25">
        <v>0.68</v>
      </c>
      <c r="D24" s="25">
        <v>0.68</v>
      </c>
    </row>
    <row r="25" ht="23.1" customHeight="1" spans="1:4">
      <c r="A25" s="23" t="s">
        <v>814</v>
      </c>
      <c r="B25" s="24" t="s">
        <v>835</v>
      </c>
      <c r="C25" s="25">
        <v>0.76</v>
      </c>
      <c r="D25" s="25">
        <v>0.76</v>
      </c>
    </row>
    <row r="26" ht="26.1" customHeight="1" spans="1:4">
      <c r="A26" s="26" t="s">
        <v>836</v>
      </c>
      <c r="B26" s="26"/>
      <c r="C26" s="26"/>
      <c r="D26" s="26"/>
    </row>
    <row r="27" ht="13.5" spans="1:4">
      <c r="A27" s="26" t="s">
        <v>837</v>
      </c>
      <c r="B27" s="26"/>
      <c r="C27" s="26"/>
      <c r="D27" s="26"/>
    </row>
    <row r="28" ht="27" spans="1:4">
      <c r="A28" s="27" t="s">
        <v>838</v>
      </c>
      <c r="B28"/>
      <c r="C28"/>
      <c r="D28"/>
    </row>
  </sheetData>
  <mergeCells count="3">
    <mergeCell ref="A2:D2"/>
    <mergeCell ref="A26:D26"/>
    <mergeCell ref="A27:D27"/>
  </mergeCells>
  <pageMargins left="0.7" right="0.7"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pageSetUpPr fitToPage="1"/>
  </sheetPr>
  <dimension ref="A1:E13"/>
  <sheetViews>
    <sheetView view="pageBreakPreview" zoomScaleNormal="100" workbookViewId="0">
      <selection activeCell="F32" sqref="F32"/>
    </sheetView>
  </sheetViews>
  <sheetFormatPr defaultColWidth="7.875" defaultRowHeight="15.75" outlineLevelCol="4"/>
  <cols>
    <col min="1" max="1" width="29.375" style="2" customWidth="1"/>
    <col min="2" max="5" width="16.12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839</v>
      </c>
      <c r="B1" s="4"/>
      <c r="C1" s="4"/>
    </row>
    <row r="2" ht="19.5" customHeight="1" spans="1:5">
      <c r="A2" s="19" t="s">
        <v>684</v>
      </c>
      <c r="B2" s="19"/>
      <c r="C2" s="19"/>
      <c r="D2" s="19"/>
      <c r="E2" s="19"/>
    </row>
    <row r="3" ht="19.5" customHeight="1" spans="1:5">
      <c r="A3" s="19" t="s">
        <v>840</v>
      </c>
      <c r="B3" s="19"/>
      <c r="C3" s="19"/>
      <c r="D3" s="19"/>
      <c r="E3" s="19"/>
    </row>
    <row r="4" s="14" customFormat="1" ht="23.1" customHeight="1" spans="1:5">
      <c r="A4" s="20" t="s">
        <v>765</v>
      </c>
      <c r="B4" s="20"/>
      <c r="C4" s="20"/>
      <c r="D4" s="20"/>
      <c r="E4" s="20"/>
    </row>
    <row r="5" s="15" customFormat="1" ht="23.1" customHeight="1" spans="1:5">
      <c r="A5" s="21" t="s">
        <v>3</v>
      </c>
      <c r="B5" s="22" t="s">
        <v>771</v>
      </c>
      <c r="C5" s="22" t="s">
        <v>808</v>
      </c>
      <c r="D5" s="22" t="s">
        <v>809</v>
      </c>
      <c r="E5" s="22" t="s">
        <v>841</v>
      </c>
    </row>
    <row r="6" s="16" customFormat="1" ht="23.1" customHeight="1" spans="1:5">
      <c r="A6" s="23" t="s">
        <v>842</v>
      </c>
      <c r="B6" s="24" t="s">
        <v>772</v>
      </c>
      <c r="C6" s="25">
        <f>C7+C8</f>
        <v>8.72</v>
      </c>
      <c r="D6" s="25">
        <f>D7+D8</f>
        <v>8.72</v>
      </c>
      <c r="E6" s="25">
        <v>0</v>
      </c>
    </row>
    <row r="7" s="16" customFormat="1" ht="23.1" customHeight="1" spans="1:5">
      <c r="A7" s="23" t="s">
        <v>843</v>
      </c>
      <c r="B7" s="24" t="s">
        <v>773</v>
      </c>
      <c r="C7" s="25">
        <v>0</v>
      </c>
      <c r="D7" s="25">
        <v>0</v>
      </c>
      <c r="E7" s="25">
        <v>0</v>
      </c>
    </row>
    <row r="8" s="16" customFormat="1" ht="23.1" customHeight="1" spans="1:5">
      <c r="A8" s="23" t="s">
        <v>844</v>
      </c>
      <c r="B8" s="24" t="s">
        <v>774</v>
      </c>
      <c r="C8" s="25">
        <v>8.72</v>
      </c>
      <c r="D8" s="25">
        <v>8.72</v>
      </c>
      <c r="E8" s="25">
        <v>0</v>
      </c>
    </row>
    <row r="9" s="17" customFormat="1" ht="38.25" customHeight="1" spans="1:5">
      <c r="A9" s="23" t="s">
        <v>845</v>
      </c>
      <c r="B9" s="24" t="s">
        <v>775</v>
      </c>
      <c r="C9" s="25">
        <v>0</v>
      </c>
      <c r="D9" s="25">
        <v>0</v>
      </c>
      <c r="E9" s="25">
        <v>0</v>
      </c>
    </row>
    <row r="10" s="17" customFormat="1" ht="23.1" customHeight="1" spans="1:5">
      <c r="A10" s="23" t="s">
        <v>843</v>
      </c>
      <c r="B10" s="24" t="s">
        <v>776</v>
      </c>
      <c r="C10" s="25">
        <v>0</v>
      </c>
      <c r="D10" s="25">
        <v>0</v>
      </c>
      <c r="E10" s="25">
        <v>0</v>
      </c>
    </row>
    <row r="11" s="17" customFormat="1" ht="23.85" customHeight="1" spans="1:5">
      <c r="A11" s="23" t="s">
        <v>844</v>
      </c>
      <c r="B11" s="24" t="s">
        <v>777</v>
      </c>
      <c r="C11" s="25">
        <v>0</v>
      </c>
      <c r="D11" s="25">
        <v>0</v>
      </c>
      <c r="E11" s="25">
        <v>0</v>
      </c>
    </row>
    <row r="12" s="18" customFormat="1" ht="23.1" customHeight="1" spans="1:5">
      <c r="A12" s="26" t="s">
        <v>846</v>
      </c>
      <c r="B12" s="26"/>
      <c r="C12" s="26"/>
      <c r="D12" s="26"/>
      <c r="E12" s="26"/>
    </row>
    <row r="13" ht="27" spans="1:4">
      <c r="A13" s="27" t="s">
        <v>838</v>
      </c>
      <c r="B13"/>
      <c r="C13"/>
      <c r="D13"/>
    </row>
  </sheetData>
  <mergeCells count="4">
    <mergeCell ref="A2:E2"/>
    <mergeCell ref="A3:E3"/>
    <mergeCell ref="A4:E4"/>
    <mergeCell ref="A12:E12"/>
  </mergeCells>
  <pageMargins left="0.7" right="0.7" top="0.75" bottom="0.75" header="0.3" footer="0.3"/>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E14"/>
  <sheetViews>
    <sheetView view="pageBreakPreview" zoomScaleNormal="100" workbookViewId="0">
      <selection activeCell="J9" sqref="J9"/>
    </sheetView>
  </sheetViews>
  <sheetFormatPr defaultColWidth="7.875" defaultRowHeight="15.75" outlineLevelCol="4"/>
  <cols>
    <col min="1" max="1" width="13.75" style="2" customWidth="1"/>
    <col min="2" max="2" width="38.5" style="2" customWidth="1"/>
    <col min="3" max="5" width="16.12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847</v>
      </c>
      <c r="B1" s="4"/>
      <c r="C1" s="4"/>
    </row>
    <row r="2" s="1" customFormat="1" ht="36.75" customHeight="1" spans="1:5">
      <c r="A2" s="5" t="s">
        <v>848</v>
      </c>
      <c r="B2" s="5"/>
      <c r="C2" s="5"/>
      <c r="D2" s="5"/>
      <c r="E2" s="5"/>
    </row>
    <row r="3" s="1" customFormat="1" ht="25.5" customHeight="1" spans="1:5">
      <c r="A3" s="6"/>
      <c r="B3" s="6"/>
      <c r="C3" s="6"/>
      <c r="D3" s="6"/>
      <c r="E3" s="6" t="s">
        <v>765</v>
      </c>
    </row>
    <row r="4" s="1" customFormat="1" ht="36" customHeight="1" spans="1:5">
      <c r="A4" s="8" t="s">
        <v>849</v>
      </c>
      <c r="B4" s="8" t="s">
        <v>618</v>
      </c>
      <c r="C4" s="8" t="s">
        <v>850</v>
      </c>
      <c r="D4" s="8" t="s">
        <v>851</v>
      </c>
      <c r="E4" s="8" t="s">
        <v>852</v>
      </c>
    </row>
    <row r="5" s="1" customFormat="1" ht="32.1" customHeight="1" spans="1:5">
      <c r="A5" s="8">
        <v>1</v>
      </c>
      <c r="B5" s="10" t="s">
        <v>853</v>
      </c>
      <c r="C5" s="11" t="s">
        <v>854</v>
      </c>
      <c r="D5" s="8" t="s">
        <v>855</v>
      </c>
      <c r="E5" s="8">
        <v>0.5</v>
      </c>
    </row>
    <row r="6" s="1" customFormat="1" ht="32.1" customHeight="1" spans="1:5">
      <c r="A6" s="8">
        <v>2</v>
      </c>
      <c r="B6" s="10" t="s">
        <v>856</v>
      </c>
      <c r="C6" s="11" t="s">
        <v>854</v>
      </c>
      <c r="D6" s="8" t="s">
        <v>855</v>
      </c>
      <c r="E6" s="8">
        <v>1.5</v>
      </c>
    </row>
    <row r="7" s="1" customFormat="1" ht="32.1" customHeight="1" spans="1:5">
      <c r="A7" s="8">
        <v>3</v>
      </c>
      <c r="B7" s="10" t="s">
        <v>857</v>
      </c>
      <c r="C7" s="11" t="s">
        <v>854</v>
      </c>
      <c r="D7" s="8" t="s">
        <v>855</v>
      </c>
      <c r="E7" s="8">
        <v>1.45</v>
      </c>
    </row>
    <row r="8" s="1" customFormat="1" ht="32.1" customHeight="1" spans="1:5">
      <c r="A8" s="8">
        <v>4</v>
      </c>
      <c r="B8" s="10" t="s">
        <v>858</v>
      </c>
      <c r="C8" s="11" t="s">
        <v>854</v>
      </c>
      <c r="D8" s="8" t="s">
        <v>859</v>
      </c>
      <c r="E8" s="8">
        <v>1.58</v>
      </c>
    </row>
    <row r="9" s="1" customFormat="1" ht="32.1" customHeight="1" spans="1:5">
      <c r="A9" s="8">
        <v>5</v>
      </c>
      <c r="B9" s="12" t="s">
        <v>860</v>
      </c>
      <c r="C9" s="11" t="s">
        <v>861</v>
      </c>
      <c r="D9" s="8" t="s">
        <v>859</v>
      </c>
      <c r="E9" s="8">
        <v>0.8</v>
      </c>
    </row>
    <row r="10" s="1" customFormat="1" ht="32.1" customHeight="1" spans="1:5">
      <c r="A10" s="8">
        <v>6</v>
      </c>
      <c r="B10" s="13" t="s">
        <v>862</v>
      </c>
      <c r="C10" s="11" t="s">
        <v>854</v>
      </c>
      <c r="D10" s="8" t="s">
        <v>855</v>
      </c>
      <c r="E10" s="8">
        <v>1.5</v>
      </c>
    </row>
    <row r="11" ht="24.75" spans="1:5">
      <c r="A11" s="8">
        <v>7</v>
      </c>
      <c r="B11" s="13" t="s">
        <v>863</v>
      </c>
      <c r="C11" s="11" t="s">
        <v>854</v>
      </c>
      <c r="D11" s="8" t="s">
        <v>859</v>
      </c>
      <c r="E11" s="8">
        <v>0.3</v>
      </c>
    </row>
    <row r="12" ht="24.75" spans="1:5">
      <c r="A12" s="8">
        <v>8</v>
      </c>
      <c r="B12" s="13" t="s">
        <v>864</v>
      </c>
      <c r="C12" s="11" t="s">
        <v>854</v>
      </c>
      <c r="D12" s="8" t="s">
        <v>859</v>
      </c>
      <c r="E12" s="8">
        <v>0.25</v>
      </c>
    </row>
    <row r="13" ht="24.75" spans="1:5">
      <c r="A13" s="8">
        <v>9</v>
      </c>
      <c r="B13" s="10" t="s">
        <v>865</v>
      </c>
      <c r="C13" s="11" t="s">
        <v>854</v>
      </c>
      <c r="D13" s="8" t="s">
        <v>859</v>
      </c>
      <c r="E13" s="8">
        <v>0.54</v>
      </c>
    </row>
    <row r="14" ht="33" spans="1:5">
      <c r="A14" s="8">
        <v>10</v>
      </c>
      <c r="B14" s="10" t="s">
        <v>866</v>
      </c>
      <c r="C14" s="11" t="s">
        <v>854</v>
      </c>
      <c r="D14" s="8" t="s">
        <v>859</v>
      </c>
      <c r="E14" s="8">
        <v>0.3</v>
      </c>
    </row>
  </sheetData>
  <mergeCells count="1">
    <mergeCell ref="A2:E2"/>
  </mergeCells>
  <pageMargins left="0.7" right="0.7" top="0.75" bottom="0.75" header="0.3" footer="0.3"/>
  <pageSetup paperSize="9" scale="82"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A1:C18"/>
  <sheetViews>
    <sheetView view="pageBreakPreview" zoomScaleNormal="100" workbookViewId="0">
      <selection activeCell="D12" sqref="D12"/>
    </sheetView>
  </sheetViews>
  <sheetFormatPr defaultColWidth="7.875" defaultRowHeight="15.75" outlineLevelCol="2"/>
  <cols>
    <col min="1" max="1" width="13.75" style="2" customWidth="1"/>
    <col min="2" max="2" width="49.75" style="2" customWidth="1"/>
    <col min="3" max="5" width="16.125" style="2" customWidth="1"/>
    <col min="6" max="252" width="7.875" style="2"/>
    <col min="253" max="253" width="35.75" style="2" customWidth="1"/>
    <col min="254" max="254" width="7.875" style="2" hidden="1" customWidth="1"/>
    <col min="255" max="256" width="12" style="2" customWidth="1"/>
    <col min="257" max="257" width="8" style="2" customWidth="1"/>
    <col min="258" max="258" width="7.875" style="2" customWidth="1"/>
    <col min="259" max="260" width="7.875" style="2" hidden="1" customWidth="1"/>
    <col min="261" max="508" width="7.875" style="2"/>
    <col min="509" max="509" width="35.75" style="2" customWidth="1"/>
    <col min="510" max="510" width="7.875" style="2" hidden="1" customWidth="1"/>
    <col min="511" max="512" width="12" style="2" customWidth="1"/>
    <col min="513" max="513" width="8" style="2" customWidth="1"/>
    <col min="514" max="514" width="7.875" style="2" customWidth="1"/>
    <col min="515" max="516" width="7.875" style="2" hidden="1" customWidth="1"/>
    <col min="517" max="764" width="7.875" style="2"/>
    <col min="765" max="765" width="35.75" style="2" customWidth="1"/>
    <col min="766" max="766" width="7.875" style="2" hidden="1" customWidth="1"/>
    <col min="767" max="768" width="12" style="2" customWidth="1"/>
    <col min="769" max="769" width="8" style="2" customWidth="1"/>
    <col min="770" max="770" width="7.875" style="2" customWidth="1"/>
    <col min="771" max="772" width="7.875" style="2" hidden="1" customWidth="1"/>
    <col min="773" max="1020" width="7.875" style="2"/>
    <col min="1021" max="1021" width="35.75" style="2" customWidth="1"/>
    <col min="1022" max="1022" width="7.875" style="2" hidden="1" customWidth="1"/>
    <col min="1023" max="1024" width="12" style="2" customWidth="1"/>
    <col min="1025" max="1025" width="8" style="2" customWidth="1"/>
    <col min="1026" max="1026" width="7.875" style="2" customWidth="1"/>
    <col min="1027" max="1028" width="7.875" style="2" hidden="1" customWidth="1"/>
    <col min="1029" max="1276" width="7.875" style="2"/>
    <col min="1277" max="1277" width="35.75" style="2" customWidth="1"/>
    <col min="1278" max="1278" width="7.875" style="2" hidden="1" customWidth="1"/>
    <col min="1279" max="1280" width="12" style="2" customWidth="1"/>
    <col min="1281" max="1281" width="8" style="2" customWidth="1"/>
    <col min="1282" max="1282" width="7.875" style="2" customWidth="1"/>
    <col min="1283" max="1284" width="7.875" style="2" hidden="1" customWidth="1"/>
    <col min="1285" max="1532" width="7.875" style="2"/>
    <col min="1533" max="1533" width="35.75" style="2" customWidth="1"/>
    <col min="1534" max="1534" width="7.875" style="2" hidden="1" customWidth="1"/>
    <col min="1535" max="1536" width="12" style="2" customWidth="1"/>
    <col min="1537" max="1537" width="8" style="2" customWidth="1"/>
    <col min="1538" max="1538" width="7.875" style="2" customWidth="1"/>
    <col min="1539" max="1540" width="7.875" style="2" hidden="1" customWidth="1"/>
    <col min="1541" max="1788" width="7.875" style="2"/>
    <col min="1789" max="1789" width="35.75" style="2" customWidth="1"/>
    <col min="1790" max="1790" width="7.875" style="2" hidden="1" customWidth="1"/>
    <col min="1791" max="1792" width="12" style="2" customWidth="1"/>
    <col min="1793" max="1793" width="8" style="2" customWidth="1"/>
    <col min="1794" max="1794" width="7.875" style="2" customWidth="1"/>
    <col min="1795" max="1796" width="7.875" style="2" hidden="1" customWidth="1"/>
    <col min="1797" max="2044" width="7.875" style="2"/>
    <col min="2045" max="2045" width="35.75" style="2" customWidth="1"/>
    <col min="2046" max="2046" width="7.875" style="2" hidden="1" customWidth="1"/>
    <col min="2047" max="2048" width="12" style="2" customWidth="1"/>
    <col min="2049" max="2049" width="8" style="2" customWidth="1"/>
    <col min="2050" max="2050" width="7.875" style="2" customWidth="1"/>
    <col min="2051" max="2052" width="7.875" style="2" hidden="1" customWidth="1"/>
    <col min="2053" max="2300" width="7.875" style="2"/>
    <col min="2301" max="2301" width="35.75" style="2" customWidth="1"/>
    <col min="2302" max="2302" width="7.875" style="2" hidden="1" customWidth="1"/>
    <col min="2303" max="2304" width="12" style="2" customWidth="1"/>
    <col min="2305" max="2305" width="8" style="2" customWidth="1"/>
    <col min="2306" max="2306" width="7.875" style="2" customWidth="1"/>
    <col min="2307" max="2308" width="7.875" style="2" hidden="1" customWidth="1"/>
    <col min="2309" max="2556" width="7.875" style="2"/>
    <col min="2557" max="2557" width="35.75" style="2" customWidth="1"/>
    <col min="2558" max="2558" width="7.875" style="2" hidden="1" customWidth="1"/>
    <col min="2559" max="2560" width="12" style="2" customWidth="1"/>
    <col min="2561" max="2561" width="8" style="2" customWidth="1"/>
    <col min="2562" max="2562" width="7.875" style="2" customWidth="1"/>
    <col min="2563" max="2564" width="7.875" style="2" hidden="1" customWidth="1"/>
    <col min="2565" max="2812" width="7.875" style="2"/>
    <col min="2813" max="2813" width="35.75" style="2" customWidth="1"/>
    <col min="2814" max="2814" width="7.875" style="2" hidden="1" customWidth="1"/>
    <col min="2815" max="2816" width="12" style="2" customWidth="1"/>
    <col min="2817" max="2817" width="8" style="2" customWidth="1"/>
    <col min="2818" max="2818" width="7.875" style="2" customWidth="1"/>
    <col min="2819" max="2820" width="7.875" style="2" hidden="1" customWidth="1"/>
    <col min="2821" max="3068" width="7.875" style="2"/>
    <col min="3069" max="3069" width="35.75" style="2" customWidth="1"/>
    <col min="3070" max="3070" width="7.875" style="2" hidden="1" customWidth="1"/>
    <col min="3071" max="3072" width="12" style="2" customWidth="1"/>
    <col min="3073" max="3073" width="8" style="2" customWidth="1"/>
    <col min="3074" max="3074" width="7.875" style="2" customWidth="1"/>
    <col min="3075" max="3076" width="7.875" style="2" hidden="1" customWidth="1"/>
    <col min="3077" max="3324" width="7.875" style="2"/>
    <col min="3325" max="3325" width="35.75" style="2" customWidth="1"/>
    <col min="3326" max="3326" width="7.875" style="2" hidden="1" customWidth="1"/>
    <col min="3327" max="3328" width="12" style="2" customWidth="1"/>
    <col min="3329" max="3329" width="8" style="2" customWidth="1"/>
    <col min="3330" max="3330" width="7.875" style="2" customWidth="1"/>
    <col min="3331" max="3332" width="7.875" style="2" hidden="1" customWidth="1"/>
    <col min="3333" max="3580" width="7.875" style="2"/>
    <col min="3581" max="3581" width="35.75" style="2" customWidth="1"/>
    <col min="3582" max="3582" width="7.875" style="2" hidden="1" customWidth="1"/>
    <col min="3583" max="3584" width="12" style="2" customWidth="1"/>
    <col min="3585" max="3585" width="8" style="2" customWidth="1"/>
    <col min="3586" max="3586" width="7.875" style="2" customWidth="1"/>
    <col min="3587" max="3588" width="7.875" style="2" hidden="1" customWidth="1"/>
    <col min="3589" max="3836" width="7.875" style="2"/>
    <col min="3837" max="3837" width="35.75" style="2" customWidth="1"/>
    <col min="3838" max="3838" width="7.875" style="2" hidden="1" customWidth="1"/>
    <col min="3839" max="3840" width="12" style="2" customWidth="1"/>
    <col min="3841" max="3841" width="8" style="2" customWidth="1"/>
    <col min="3842" max="3842" width="7.875" style="2" customWidth="1"/>
    <col min="3843" max="3844" width="7.875" style="2" hidden="1" customWidth="1"/>
    <col min="3845" max="4092" width="7.875" style="2"/>
    <col min="4093" max="4093" width="35.75" style="2" customWidth="1"/>
    <col min="4094" max="4094" width="7.875" style="2" hidden="1" customWidth="1"/>
    <col min="4095" max="4096" width="12" style="2" customWidth="1"/>
    <col min="4097" max="4097" width="8" style="2" customWidth="1"/>
    <col min="4098" max="4098" width="7.875" style="2" customWidth="1"/>
    <col min="4099" max="4100" width="7.875" style="2" hidden="1" customWidth="1"/>
    <col min="4101" max="4348" width="7.875" style="2"/>
    <col min="4349" max="4349" width="35.75" style="2" customWidth="1"/>
    <col min="4350" max="4350" width="7.875" style="2" hidden="1" customWidth="1"/>
    <col min="4351" max="4352" width="12" style="2" customWidth="1"/>
    <col min="4353" max="4353" width="8" style="2" customWidth="1"/>
    <col min="4354" max="4354" width="7.875" style="2" customWidth="1"/>
    <col min="4355" max="4356" width="7.875" style="2" hidden="1" customWidth="1"/>
    <col min="4357" max="4604" width="7.875" style="2"/>
    <col min="4605" max="4605" width="35.75" style="2" customWidth="1"/>
    <col min="4606" max="4606" width="7.875" style="2" hidden="1" customWidth="1"/>
    <col min="4607" max="4608" width="12" style="2" customWidth="1"/>
    <col min="4609" max="4609" width="8" style="2" customWidth="1"/>
    <col min="4610" max="4610" width="7.875" style="2" customWidth="1"/>
    <col min="4611" max="4612" width="7.875" style="2" hidden="1" customWidth="1"/>
    <col min="4613" max="4860" width="7.875" style="2"/>
    <col min="4861" max="4861" width="35.75" style="2" customWidth="1"/>
    <col min="4862" max="4862" width="7.875" style="2" hidden="1" customWidth="1"/>
    <col min="4863" max="4864" width="12" style="2" customWidth="1"/>
    <col min="4865" max="4865" width="8" style="2" customWidth="1"/>
    <col min="4866" max="4866" width="7.875" style="2" customWidth="1"/>
    <col min="4867" max="4868" width="7.875" style="2" hidden="1" customWidth="1"/>
    <col min="4869" max="5116" width="7.875" style="2"/>
    <col min="5117" max="5117" width="35.75" style="2" customWidth="1"/>
    <col min="5118" max="5118" width="7.875" style="2" hidden="1" customWidth="1"/>
    <col min="5119" max="5120" width="12" style="2" customWidth="1"/>
    <col min="5121" max="5121" width="8" style="2" customWidth="1"/>
    <col min="5122" max="5122" width="7.875" style="2" customWidth="1"/>
    <col min="5123" max="5124" width="7.875" style="2" hidden="1" customWidth="1"/>
    <col min="5125" max="5372" width="7.875" style="2"/>
    <col min="5373" max="5373" width="35.75" style="2" customWidth="1"/>
    <col min="5374" max="5374" width="7.875" style="2" hidden="1" customWidth="1"/>
    <col min="5375" max="5376" width="12" style="2" customWidth="1"/>
    <col min="5377" max="5377" width="8" style="2" customWidth="1"/>
    <col min="5378" max="5378" width="7.875" style="2" customWidth="1"/>
    <col min="5379" max="5380" width="7.875" style="2" hidden="1" customWidth="1"/>
    <col min="5381" max="5628" width="7.875" style="2"/>
    <col min="5629" max="5629" width="35.75" style="2" customWidth="1"/>
    <col min="5630" max="5630" width="7.875" style="2" hidden="1" customWidth="1"/>
    <col min="5631" max="5632" width="12" style="2" customWidth="1"/>
    <col min="5633" max="5633" width="8" style="2" customWidth="1"/>
    <col min="5634" max="5634" width="7.875" style="2" customWidth="1"/>
    <col min="5635" max="5636" width="7.875" style="2" hidden="1" customWidth="1"/>
    <col min="5637" max="5884" width="7.875" style="2"/>
    <col min="5885" max="5885" width="35.75" style="2" customWidth="1"/>
    <col min="5886" max="5886" width="7.875" style="2" hidden="1" customWidth="1"/>
    <col min="5887" max="5888" width="12" style="2" customWidth="1"/>
    <col min="5889" max="5889" width="8" style="2" customWidth="1"/>
    <col min="5890" max="5890" width="7.875" style="2" customWidth="1"/>
    <col min="5891" max="5892" width="7.875" style="2" hidden="1" customWidth="1"/>
    <col min="5893" max="6140" width="7.875" style="2"/>
    <col min="6141" max="6141" width="35.75" style="2" customWidth="1"/>
    <col min="6142" max="6142" width="7.875" style="2" hidden="1" customWidth="1"/>
    <col min="6143" max="6144" width="12" style="2" customWidth="1"/>
    <col min="6145" max="6145" width="8" style="2" customWidth="1"/>
    <col min="6146" max="6146" width="7.875" style="2" customWidth="1"/>
    <col min="6147" max="6148" width="7.875" style="2" hidden="1" customWidth="1"/>
    <col min="6149" max="6396" width="7.875" style="2"/>
    <col min="6397" max="6397" width="35.75" style="2" customWidth="1"/>
    <col min="6398" max="6398" width="7.875" style="2" hidden="1" customWidth="1"/>
    <col min="6399" max="6400" width="12" style="2" customWidth="1"/>
    <col min="6401" max="6401" width="8" style="2" customWidth="1"/>
    <col min="6402" max="6402" width="7.875" style="2" customWidth="1"/>
    <col min="6403" max="6404" width="7.875" style="2" hidden="1" customWidth="1"/>
    <col min="6405" max="6652" width="7.875" style="2"/>
    <col min="6653" max="6653" width="35.75" style="2" customWidth="1"/>
    <col min="6654" max="6654" width="7.875" style="2" hidden="1" customWidth="1"/>
    <col min="6655" max="6656" width="12" style="2" customWidth="1"/>
    <col min="6657" max="6657" width="8" style="2" customWidth="1"/>
    <col min="6658" max="6658" width="7.875" style="2" customWidth="1"/>
    <col min="6659" max="6660" width="7.875" style="2" hidden="1" customWidth="1"/>
    <col min="6661" max="6908" width="7.875" style="2"/>
    <col min="6909" max="6909" width="35.75" style="2" customWidth="1"/>
    <col min="6910" max="6910" width="7.875" style="2" hidden="1" customWidth="1"/>
    <col min="6911" max="6912" width="12" style="2" customWidth="1"/>
    <col min="6913" max="6913" width="8" style="2" customWidth="1"/>
    <col min="6914" max="6914" width="7.875" style="2" customWidth="1"/>
    <col min="6915" max="6916" width="7.875" style="2" hidden="1" customWidth="1"/>
    <col min="6917" max="7164" width="7.875" style="2"/>
    <col min="7165" max="7165" width="35.75" style="2" customWidth="1"/>
    <col min="7166" max="7166" width="7.875" style="2" hidden="1" customWidth="1"/>
    <col min="7167" max="7168" width="12" style="2" customWidth="1"/>
    <col min="7169" max="7169" width="8" style="2" customWidth="1"/>
    <col min="7170" max="7170" width="7.875" style="2" customWidth="1"/>
    <col min="7171" max="7172" width="7.875" style="2" hidden="1" customWidth="1"/>
    <col min="7173" max="7420" width="7.875" style="2"/>
    <col min="7421" max="7421" width="35.75" style="2" customWidth="1"/>
    <col min="7422" max="7422" width="7.875" style="2" hidden="1" customWidth="1"/>
    <col min="7423" max="7424" width="12" style="2" customWidth="1"/>
    <col min="7425" max="7425" width="8" style="2" customWidth="1"/>
    <col min="7426" max="7426" width="7.875" style="2" customWidth="1"/>
    <col min="7427" max="7428" width="7.875" style="2" hidden="1" customWidth="1"/>
    <col min="7429" max="7676" width="7.875" style="2"/>
    <col min="7677" max="7677" width="35.75" style="2" customWidth="1"/>
    <col min="7678" max="7678" width="7.875" style="2" hidden="1" customWidth="1"/>
    <col min="7679" max="7680" width="12" style="2" customWidth="1"/>
    <col min="7681" max="7681" width="8" style="2" customWidth="1"/>
    <col min="7682" max="7682" width="7.875" style="2" customWidth="1"/>
    <col min="7683" max="7684" width="7.875" style="2" hidden="1" customWidth="1"/>
    <col min="7685" max="7932" width="7.875" style="2"/>
    <col min="7933" max="7933" width="35.75" style="2" customWidth="1"/>
    <col min="7934" max="7934" width="7.875" style="2" hidden="1" customWidth="1"/>
    <col min="7935" max="7936" width="12" style="2" customWidth="1"/>
    <col min="7937" max="7937" width="8" style="2" customWidth="1"/>
    <col min="7938" max="7938" width="7.875" style="2" customWidth="1"/>
    <col min="7939" max="7940" width="7.875" style="2" hidden="1" customWidth="1"/>
    <col min="7941" max="8188" width="7.875" style="2"/>
    <col min="8189" max="8189" width="35.75" style="2" customWidth="1"/>
    <col min="8190" max="8190" width="7.875" style="2" hidden="1" customWidth="1"/>
    <col min="8191" max="8192" width="12" style="2" customWidth="1"/>
    <col min="8193" max="8193" width="8" style="2" customWidth="1"/>
    <col min="8194" max="8194" width="7.875" style="2" customWidth="1"/>
    <col min="8195" max="8196" width="7.875" style="2" hidden="1" customWidth="1"/>
    <col min="8197" max="8444" width="7.875" style="2"/>
    <col min="8445" max="8445" width="35.75" style="2" customWidth="1"/>
    <col min="8446" max="8446" width="7.875" style="2" hidden="1" customWidth="1"/>
    <col min="8447" max="8448" width="12" style="2" customWidth="1"/>
    <col min="8449" max="8449" width="8" style="2" customWidth="1"/>
    <col min="8450" max="8450" width="7.875" style="2" customWidth="1"/>
    <col min="8451" max="8452" width="7.875" style="2" hidden="1" customWidth="1"/>
    <col min="8453" max="8700" width="7.875" style="2"/>
    <col min="8701" max="8701" width="35.75" style="2" customWidth="1"/>
    <col min="8702" max="8702" width="7.875" style="2" hidden="1" customWidth="1"/>
    <col min="8703" max="8704" width="12" style="2" customWidth="1"/>
    <col min="8705" max="8705" width="8" style="2" customWidth="1"/>
    <col min="8706" max="8706" width="7.875" style="2" customWidth="1"/>
    <col min="8707" max="8708" width="7.875" style="2" hidden="1" customWidth="1"/>
    <col min="8709" max="8956" width="7.875" style="2"/>
    <col min="8957" max="8957" width="35.75" style="2" customWidth="1"/>
    <col min="8958" max="8958" width="7.875" style="2" hidden="1" customWidth="1"/>
    <col min="8959" max="8960" width="12" style="2" customWidth="1"/>
    <col min="8961" max="8961" width="8" style="2" customWidth="1"/>
    <col min="8962" max="8962" width="7.875" style="2" customWidth="1"/>
    <col min="8963" max="8964" width="7.875" style="2" hidden="1" customWidth="1"/>
    <col min="8965" max="9212" width="7.875" style="2"/>
    <col min="9213" max="9213" width="35.75" style="2" customWidth="1"/>
    <col min="9214" max="9214" width="7.875" style="2" hidden="1" customWidth="1"/>
    <col min="9215" max="9216" width="12" style="2" customWidth="1"/>
    <col min="9217" max="9217" width="8" style="2" customWidth="1"/>
    <col min="9218" max="9218" width="7.875" style="2" customWidth="1"/>
    <col min="9219" max="9220" width="7.875" style="2" hidden="1" customWidth="1"/>
    <col min="9221" max="9468" width="7.875" style="2"/>
    <col min="9469" max="9469" width="35.75" style="2" customWidth="1"/>
    <col min="9470" max="9470" width="7.875" style="2" hidden="1" customWidth="1"/>
    <col min="9471" max="9472" width="12" style="2" customWidth="1"/>
    <col min="9473" max="9473" width="8" style="2" customWidth="1"/>
    <col min="9474" max="9474" width="7.875" style="2" customWidth="1"/>
    <col min="9475" max="9476" width="7.875" style="2" hidden="1" customWidth="1"/>
    <col min="9477" max="9724" width="7.875" style="2"/>
    <col min="9725" max="9725" width="35.75" style="2" customWidth="1"/>
    <col min="9726" max="9726" width="7.875" style="2" hidden="1" customWidth="1"/>
    <col min="9727" max="9728" width="12" style="2" customWidth="1"/>
    <col min="9729" max="9729" width="8" style="2" customWidth="1"/>
    <col min="9730" max="9730" width="7.875" style="2" customWidth="1"/>
    <col min="9731" max="9732" width="7.875" style="2" hidden="1" customWidth="1"/>
    <col min="9733" max="9980" width="7.875" style="2"/>
    <col min="9981" max="9981" width="35.75" style="2" customWidth="1"/>
    <col min="9982" max="9982" width="7.875" style="2" hidden="1" customWidth="1"/>
    <col min="9983" max="9984" width="12" style="2" customWidth="1"/>
    <col min="9985" max="9985" width="8" style="2" customWidth="1"/>
    <col min="9986" max="9986" width="7.875" style="2" customWidth="1"/>
    <col min="9987" max="9988" width="7.875" style="2" hidden="1" customWidth="1"/>
    <col min="9989" max="10236" width="7.875" style="2"/>
    <col min="10237" max="10237" width="35.75" style="2" customWidth="1"/>
    <col min="10238" max="10238" width="7.875" style="2" hidden="1" customWidth="1"/>
    <col min="10239" max="10240" width="12" style="2" customWidth="1"/>
    <col min="10241" max="10241" width="8" style="2" customWidth="1"/>
    <col min="10242" max="10242" width="7.875" style="2" customWidth="1"/>
    <col min="10243" max="10244" width="7.875" style="2" hidden="1" customWidth="1"/>
    <col min="10245" max="10492" width="7.875" style="2"/>
    <col min="10493" max="10493" width="35.75" style="2" customWidth="1"/>
    <col min="10494" max="10494" width="7.875" style="2" hidden="1" customWidth="1"/>
    <col min="10495" max="10496" width="12" style="2" customWidth="1"/>
    <col min="10497" max="10497" width="8" style="2" customWidth="1"/>
    <col min="10498" max="10498" width="7.875" style="2" customWidth="1"/>
    <col min="10499" max="10500" width="7.875" style="2" hidden="1" customWidth="1"/>
    <col min="10501" max="10748" width="7.875" style="2"/>
    <col min="10749" max="10749" width="35.75" style="2" customWidth="1"/>
    <col min="10750" max="10750" width="7.875" style="2" hidden="1" customWidth="1"/>
    <col min="10751" max="10752" width="12" style="2" customWidth="1"/>
    <col min="10753" max="10753" width="8" style="2" customWidth="1"/>
    <col min="10754" max="10754" width="7.875" style="2" customWidth="1"/>
    <col min="10755" max="10756" width="7.875" style="2" hidden="1" customWidth="1"/>
    <col min="10757" max="11004" width="7.875" style="2"/>
    <col min="11005" max="11005" width="35.75" style="2" customWidth="1"/>
    <col min="11006" max="11006" width="7.875" style="2" hidden="1" customWidth="1"/>
    <col min="11007" max="11008" width="12" style="2" customWidth="1"/>
    <col min="11009" max="11009" width="8" style="2" customWidth="1"/>
    <col min="11010" max="11010" width="7.875" style="2" customWidth="1"/>
    <col min="11011" max="11012" width="7.875" style="2" hidden="1" customWidth="1"/>
    <col min="11013" max="11260" width="7.875" style="2"/>
    <col min="11261" max="11261" width="35.75" style="2" customWidth="1"/>
    <col min="11262" max="11262" width="7.875" style="2" hidden="1" customWidth="1"/>
    <col min="11263" max="11264" width="12" style="2" customWidth="1"/>
    <col min="11265" max="11265" width="8" style="2" customWidth="1"/>
    <col min="11266" max="11266" width="7.875" style="2" customWidth="1"/>
    <col min="11267" max="11268" width="7.875" style="2" hidden="1" customWidth="1"/>
    <col min="11269" max="11516" width="7.875" style="2"/>
    <col min="11517" max="11517" width="35.75" style="2" customWidth="1"/>
    <col min="11518" max="11518" width="7.875" style="2" hidden="1" customWidth="1"/>
    <col min="11519" max="11520" width="12" style="2" customWidth="1"/>
    <col min="11521" max="11521" width="8" style="2" customWidth="1"/>
    <col min="11522" max="11522" width="7.875" style="2" customWidth="1"/>
    <col min="11523" max="11524" width="7.875" style="2" hidden="1" customWidth="1"/>
    <col min="11525" max="11772" width="7.875" style="2"/>
    <col min="11773" max="11773" width="35.75" style="2" customWidth="1"/>
    <col min="11774" max="11774" width="7.875" style="2" hidden="1" customWidth="1"/>
    <col min="11775" max="11776" width="12" style="2" customWidth="1"/>
    <col min="11777" max="11777" width="8" style="2" customWidth="1"/>
    <col min="11778" max="11778" width="7.875" style="2" customWidth="1"/>
    <col min="11779" max="11780" width="7.875" style="2" hidden="1" customWidth="1"/>
    <col min="11781" max="12028" width="7.875" style="2"/>
    <col min="12029" max="12029" width="35.75" style="2" customWidth="1"/>
    <col min="12030" max="12030" width="7.875" style="2" hidden="1" customWidth="1"/>
    <col min="12031" max="12032" width="12" style="2" customWidth="1"/>
    <col min="12033" max="12033" width="8" style="2" customWidth="1"/>
    <col min="12034" max="12034" width="7.875" style="2" customWidth="1"/>
    <col min="12035" max="12036" width="7.875" style="2" hidden="1" customWidth="1"/>
    <col min="12037" max="12284" width="7.875" style="2"/>
    <col min="12285" max="12285" width="35.75" style="2" customWidth="1"/>
    <col min="12286" max="12286" width="7.875" style="2" hidden="1" customWidth="1"/>
    <col min="12287" max="12288" width="12" style="2" customWidth="1"/>
    <col min="12289" max="12289" width="8" style="2" customWidth="1"/>
    <col min="12290" max="12290" width="7.875" style="2" customWidth="1"/>
    <col min="12291" max="12292" width="7.875" style="2" hidden="1" customWidth="1"/>
    <col min="12293" max="12540" width="7.875" style="2"/>
    <col min="12541" max="12541" width="35.75" style="2" customWidth="1"/>
    <col min="12542" max="12542" width="7.875" style="2" hidden="1" customWidth="1"/>
    <col min="12543" max="12544" width="12" style="2" customWidth="1"/>
    <col min="12545" max="12545" width="8" style="2" customWidth="1"/>
    <col min="12546" max="12546" width="7.875" style="2" customWidth="1"/>
    <col min="12547" max="12548" width="7.875" style="2" hidden="1" customWidth="1"/>
    <col min="12549" max="12796" width="7.875" style="2"/>
    <col min="12797" max="12797" width="35.75" style="2" customWidth="1"/>
    <col min="12798" max="12798" width="7.875" style="2" hidden="1" customWidth="1"/>
    <col min="12799" max="12800" width="12" style="2" customWidth="1"/>
    <col min="12801" max="12801" width="8" style="2" customWidth="1"/>
    <col min="12802" max="12802" width="7.875" style="2" customWidth="1"/>
    <col min="12803" max="12804" width="7.875" style="2" hidden="1" customWidth="1"/>
    <col min="12805" max="13052" width="7.875" style="2"/>
    <col min="13053" max="13053" width="35.75" style="2" customWidth="1"/>
    <col min="13054" max="13054" width="7.875" style="2" hidden="1" customWidth="1"/>
    <col min="13055" max="13056" width="12" style="2" customWidth="1"/>
    <col min="13057" max="13057" width="8" style="2" customWidth="1"/>
    <col min="13058" max="13058" width="7.875" style="2" customWidth="1"/>
    <col min="13059" max="13060" width="7.875" style="2" hidden="1" customWidth="1"/>
    <col min="13061" max="13308" width="7.875" style="2"/>
    <col min="13309" max="13309" width="35.75" style="2" customWidth="1"/>
    <col min="13310" max="13310" width="7.875" style="2" hidden="1" customWidth="1"/>
    <col min="13311" max="13312" width="12" style="2" customWidth="1"/>
    <col min="13313" max="13313" width="8" style="2" customWidth="1"/>
    <col min="13314" max="13314" width="7.875" style="2" customWidth="1"/>
    <col min="13315" max="13316" width="7.875" style="2" hidden="1" customWidth="1"/>
    <col min="13317" max="13564" width="7.875" style="2"/>
    <col min="13565" max="13565" width="35.75" style="2" customWidth="1"/>
    <col min="13566" max="13566" width="7.875" style="2" hidden="1" customWidth="1"/>
    <col min="13567" max="13568" width="12" style="2" customWidth="1"/>
    <col min="13569" max="13569" width="8" style="2" customWidth="1"/>
    <col min="13570" max="13570" width="7.875" style="2" customWidth="1"/>
    <col min="13571" max="13572" width="7.875" style="2" hidden="1" customWidth="1"/>
    <col min="13573" max="13820" width="7.875" style="2"/>
    <col min="13821" max="13821" width="35.75" style="2" customWidth="1"/>
    <col min="13822" max="13822" width="7.875" style="2" hidden="1" customWidth="1"/>
    <col min="13823" max="13824" width="12" style="2" customWidth="1"/>
    <col min="13825" max="13825" width="8" style="2" customWidth="1"/>
    <col min="13826" max="13826" width="7.875" style="2" customWidth="1"/>
    <col min="13827" max="13828" width="7.875" style="2" hidden="1" customWidth="1"/>
    <col min="13829" max="14076" width="7.875" style="2"/>
    <col min="14077" max="14077" width="35.75" style="2" customWidth="1"/>
    <col min="14078" max="14078" width="7.875" style="2" hidden="1" customWidth="1"/>
    <col min="14079" max="14080" width="12" style="2" customWidth="1"/>
    <col min="14081" max="14081" width="8" style="2" customWidth="1"/>
    <col min="14082" max="14082" width="7.875" style="2" customWidth="1"/>
    <col min="14083" max="14084" width="7.875" style="2" hidden="1" customWidth="1"/>
    <col min="14085" max="14332" width="7.875" style="2"/>
    <col min="14333" max="14333" width="35.75" style="2" customWidth="1"/>
    <col min="14334" max="14334" width="7.875" style="2" hidden="1" customWidth="1"/>
    <col min="14335" max="14336" width="12" style="2" customWidth="1"/>
    <col min="14337" max="14337" width="8" style="2" customWidth="1"/>
    <col min="14338" max="14338" width="7.875" style="2" customWidth="1"/>
    <col min="14339" max="14340" width="7.875" style="2" hidden="1" customWidth="1"/>
    <col min="14341" max="14588" width="7.875" style="2"/>
    <col min="14589" max="14589" width="35.75" style="2" customWidth="1"/>
    <col min="14590" max="14590" width="7.875" style="2" hidden="1" customWidth="1"/>
    <col min="14591" max="14592" width="12" style="2" customWidth="1"/>
    <col min="14593" max="14593" width="8" style="2" customWidth="1"/>
    <col min="14594" max="14594" width="7.875" style="2" customWidth="1"/>
    <col min="14595" max="14596" width="7.875" style="2" hidden="1" customWidth="1"/>
    <col min="14597" max="14844" width="7.875" style="2"/>
    <col min="14845" max="14845" width="35.75" style="2" customWidth="1"/>
    <col min="14846" max="14846" width="7.875" style="2" hidden="1" customWidth="1"/>
    <col min="14847" max="14848" width="12" style="2" customWidth="1"/>
    <col min="14849" max="14849" width="8" style="2" customWidth="1"/>
    <col min="14850" max="14850" width="7.875" style="2" customWidth="1"/>
    <col min="14851" max="14852" width="7.875" style="2" hidden="1" customWidth="1"/>
    <col min="14853" max="15100" width="7.875" style="2"/>
    <col min="15101" max="15101" width="35.75" style="2" customWidth="1"/>
    <col min="15102" max="15102" width="7.875" style="2" hidden="1" customWidth="1"/>
    <col min="15103" max="15104" width="12" style="2" customWidth="1"/>
    <col min="15105" max="15105" width="8" style="2" customWidth="1"/>
    <col min="15106" max="15106" width="7.875" style="2" customWidth="1"/>
    <col min="15107" max="15108" width="7.875" style="2" hidden="1" customWidth="1"/>
    <col min="15109" max="15356" width="7.875" style="2"/>
    <col min="15357" max="15357" width="35.75" style="2" customWidth="1"/>
    <col min="15358" max="15358" width="7.875" style="2" hidden="1" customWidth="1"/>
    <col min="15359" max="15360" width="12" style="2" customWidth="1"/>
    <col min="15361" max="15361" width="8" style="2" customWidth="1"/>
    <col min="15362" max="15362" width="7.875" style="2" customWidth="1"/>
    <col min="15363" max="15364" width="7.875" style="2" hidden="1" customWidth="1"/>
    <col min="15365" max="15612" width="7.875" style="2"/>
    <col min="15613" max="15613" width="35.75" style="2" customWidth="1"/>
    <col min="15614" max="15614" width="7.875" style="2" hidden="1" customWidth="1"/>
    <col min="15615" max="15616" width="12" style="2" customWidth="1"/>
    <col min="15617" max="15617" width="8" style="2" customWidth="1"/>
    <col min="15618" max="15618" width="7.875" style="2" customWidth="1"/>
    <col min="15619" max="15620" width="7.875" style="2" hidden="1" customWidth="1"/>
    <col min="15621" max="15868" width="7.875" style="2"/>
    <col min="15869" max="15869" width="35.75" style="2" customWidth="1"/>
    <col min="15870" max="15870" width="7.875" style="2" hidden="1" customWidth="1"/>
    <col min="15871" max="15872" width="12" style="2" customWidth="1"/>
    <col min="15873" max="15873" width="8" style="2" customWidth="1"/>
    <col min="15874" max="15874" width="7.875" style="2" customWidth="1"/>
    <col min="15875" max="15876" width="7.875" style="2" hidden="1" customWidth="1"/>
    <col min="15877" max="16124" width="7.875" style="2"/>
    <col min="16125" max="16125" width="35.75" style="2" customWidth="1"/>
    <col min="16126" max="16126" width="7.875" style="2" hidden="1" customWidth="1"/>
    <col min="16127" max="16128" width="12" style="2" customWidth="1"/>
    <col min="16129" max="16129" width="8" style="2" customWidth="1"/>
    <col min="16130" max="16130" width="7.875" style="2" customWidth="1"/>
    <col min="16131" max="16132" width="7.875" style="2" hidden="1" customWidth="1"/>
    <col min="16133" max="16384" width="7.875" style="2"/>
  </cols>
  <sheetData>
    <row r="1" ht="18.75" customHeight="1" spans="1:3">
      <c r="A1" s="3" t="s">
        <v>867</v>
      </c>
      <c r="B1" s="4"/>
      <c r="C1" s="4"/>
    </row>
    <row r="2" s="1" customFormat="1" ht="36.75" customHeight="1" spans="1:2">
      <c r="A2" s="5" t="s">
        <v>868</v>
      </c>
      <c r="B2" s="5"/>
    </row>
    <row r="3" s="1" customFormat="1" ht="25.5" customHeight="1" spans="1:2">
      <c r="A3" s="6"/>
      <c r="B3" s="7" t="s">
        <v>765</v>
      </c>
    </row>
    <row r="4" s="1" customFormat="1" ht="36" customHeight="1" spans="1:2">
      <c r="A4" s="8" t="s">
        <v>869</v>
      </c>
      <c r="B4" s="8" t="s">
        <v>870</v>
      </c>
    </row>
    <row r="5" s="1" customFormat="1" ht="24.95" customHeight="1" spans="1:2">
      <c r="A5" s="8" t="s">
        <v>871</v>
      </c>
      <c r="B5" s="9"/>
    </row>
    <row r="6" s="1" customFormat="1" ht="24.95" customHeight="1" spans="1:2">
      <c r="A6" s="8" t="s">
        <v>872</v>
      </c>
      <c r="B6" s="9"/>
    </row>
    <row r="7" s="1" customFormat="1" ht="24.95" customHeight="1" spans="1:2">
      <c r="A7" s="8" t="s">
        <v>873</v>
      </c>
      <c r="B7" s="9">
        <v>0.8</v>
      </c>
    </row>
    <row r="8" s="1" customFormat="1" ht="24.95" customHeight="1" spans="1:2">
      <c r="A8" s="8" t="s">
        <v>874</v>
      </c>
      <c r="B8" s="9"/>
    </row>
    <row r="9" s="1" customFormat="1" ht="24.95" customHeight="1" spans="1:2">
      <c r="A9" s="8" t="s">
        <v>875</v>
      </c>
      <c r="B9" s="9"/>
    </row>
    <row r="10" s="1" customFormat="1" ht="24.95" customHeight="1" spans="1:2">
      <c r="A10" s="8" t="s">
        <v>876</v>
      </c>
      <c r="B10" s="9"/>
    </row>
    <row r="11" s="1" customFormat="1" ht="24.95" customHeight="1" spans="1:2">
      <c r="A11" s="8" t="s">
        <v>877</v>
      </c>
      <c r="B11" s="9"/>
    </row>
    <row r="12" s="1" customFormat="1" ht="24.95" customHeight="1" spans="1:2">
      <c r="A12" s="8" t="s">
        <v>878</v>
      </c>
      <c r="B12" s="9">
        <v>0.1</v>
      </c>
    </row>
    <row r="13" s="1" customFormat="1" ht="24.95" customHeight="1" spans="1:2">
      <c r="A13" s="8" t="s">
        <v>879</v>
      </c>
      <c r="B13" s="9"/>
    </row>
    <row r="14" s="1" customFormat="1" ht="24.95" customHeight="1" spans="1:2">
      <c r="A14" s="8" t="s">
        <v>880</v>
      </c>
      <c r="B14" s="9"/>
    </row>
    <row r="15" s="1" customFormat="1" ht="24.95" customHeight="1" spans="1:2">
      <c r="A15" s="8" t="s">
        <v>881</v>
      </c>
      <c r="B15" s="9"/>
    </row>
    <row r="16" s="1" customFormat="1" ht="24.95" customHeight="1" spans="1:2">
      <c r="A16" s="8" t="s">
        <v>882</v>
      </c>
      <c r="B16" s="9"/>
    </row>
    <row r="17" s="1" customFormat="1" ht="24.95" customHeight="1" spans="1:2">
      <c r="A17" s="8" t="s">
        <v>883</v>
      </c>
      <c r="B17" s="9"/>
    </row>
    <row r="18" s="1" customFormat="1" ht="24.95" customHeight="1" spans="1:2">
      <c r="A18" s="8" t="s">
        <v>884</v>
      </c>
      <c r="B18" s="9"/>
    </row>
  </sheetData>
  <mergeCells count="1">
    <mergeCell ref="A2:B2"/>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S239"/>
  <sheetViews>
    <sheetView view="pageBreakPreview" zoomScaleNormal="100" topLeftCell="A211" workbookViewId="0">
      <selection activeCell="W228" sqref="W228"/>
    </sheetView>
  </sheetViews>
  <sheetFormatPr defaultColWidth="7" defaultRowHeight="15"/>
  <cols>
    <col min="1" max="1" width="15.375" style="236" customWidth="1"/>
    <col min="2" max="2" width="44.625" style="231" customWidth="1"/>
    <col min="3" max="3" width="14.25" style="237" customWidth="1"/>
    <col min="4" max="4" width="10.375" style="231" hidden="1" customWidth="1"/>
    <col min="5" max="5" width="9.625" style="238" hidden="1" customWidth="1"/>
    <col min="6" max="6" width="8.125" style="238" hidden="1" customWidth="1"/>
    <col min="7" max="7" width="9.625" style="239" hidden="1" customWidth="1"/>
    <col min="8" max="8" width="17.5" style="239" hidden="1" customWidth="1"/>
    <col min="9" max="9" width="12.5" style="240" hidden="1" customWidth="1"/>
    <col min="10" max="10" width="7" style="241" hidden="1" customWidth="1"/>
    <col min="11" max="12" width="7" style="238" hidden="1" customWidth="1"/>
    <col min="13" max="13" width="13.875" style="238" hidden="1" customWidth="1"/>
    <col min="14" max="14" width="7.875" style="238" hidden="1" customWidth="1"/>
    <col min="15" max="15" width="9.5" style="238" hidden="1" customWidth="1"/>
    <col min="16" max="16" width="6.875" style="238" hidden="1" customWidth="1"/>
    <col min="17" max="17" width="9" style="238" hidden="1" customWidth="1"/>
    <col min="18" max="18" width="5.875" style="238" hidden="1" customWidth="1"/>
    <col min="19" max="19" width="5.25" style="238" hidden="1" customWidth="1"/>
    <col min="20" max="20" width="6.5" style="238" hidden="1" customWidth="1"/>
    <col min="21" max="16384" width="7" style="238"/>
  </cols>
  <sheetData>
    <row r="1" ht="29.25" customHeight="1" spans="1:1">
      <c r="A1" s="242" t="s">
        <v>65</v>
      </c>
    </row>
    <row r="2" ht="28.5" customHeight="1" spans="1:9">
      <c r="A2" s="243" t="s">
        <v>66</v>
      </c>
      <c r="B2" s="244"/>
      <c r="C2" s="245"/>
      <c r="G2" s="238"/>
      <c r="H2" s="238"/>
      <c r="I2" s="238"/>
    </row>
    <row r="3" s="231" customFormat="1" ht="21.75" customHeight="1" spans="1:13">
      <c r="A3" s="236"/>
      <c r="C3" s="246" t="s">
        <v>27</v>
      </c>
      <c r="E3" s="231">
        <v>12.11</v>
      </c>
      <c r="G3" s="231">
        <v>12.22</v>
      </c>
      <c r="J3" s="237"/>
      <c r="M3" s="231">
        <v>1.2</v>
      </c>
    </row>
    <row r="4" s="231" customFormat="1" ht="39" customHeight="1" spans="1:15">
      <c r="A4" s="247" t="s">
        <v>67</v>
      </c>
      <c r="B4" s="248" t="s">
        <v>68</v>
      </c>
      <c r="C4" s="249" t="s">
        <v>4</v>
      </c>
      <c r="G4" s="250" t="s">
        <v>28</v>
      </c>
      <c r="H4" s="250" t="s">
        <v>29</v>
      </c>
      <c r="I4" s="250" t="s">
        <v>30</v>
      </c>
      <c r="J4" s="237"/>
      <c r="M4" s="250" t="s">
        <v>28</v>
      </c>
      <c r="N4" s="267" t="s">
        <v>29</v>
      </c>
      <c r="O4" s="250" t="s">
        <v>30</v>
      </c>
    </row>
    <row r="5" s="232" customFormat="1" ht="20.25" customHeight="1" spans="1:19">
      <c r="A5" s="251" t="s">
        <v>32</v>
      </c>
      <c r="B5" s="252" t="s">
        <v>31</v>
      </c>
      <c r="C5" s="253">
        <v>38862.58</v>
      </c>
      <c r="D5" s="232">
        <v>105429</v>
      </c>
      <c r="E5" s="232">
        <v>595734.14</v>
      </c>
      <c r="F5" s="232">
        <f>104401+13602</f>
        <v>118003</v>
      </c>
      <c r="G5" s="254" t="s">
        <v>32</v>
      </c>
      <c r="H5" s="254" t="s">
        <v>69</v>
      </c>
      <c r="I5" s="254">
        <v>596221.15</v>
      </c>
      <c r="J5" s="232" t="e">
        <f>G5-#REF!</f>
        <v>#REF!</v>
      </c>
      <c r="K5" s="232" t="e">
        <f>I5-#REF!</f>
        <v>#REF!</v>
      </c>
      <c r="L5" s="232">
        <v>75943</v>
      </c>
      <c r="M5" s="254" t="s">
        <v>32</v>
      </c>
      <c r="N5" s="254" t="s">
        <v>69</v>
      </c>
      <c r="O5" s="254">
        <v>643048.95</v>
      </c>
      <c r="P5" s="232" t="e">
        <f>M5-#REF!</f>
        <v>#REF!</v>
      </c>
      <c r="Q5" s="232" t="e">
        <f>O5-#REF!</f>
        <v>#REF!</v>
      </c>
      <c r="S5" s="232">
        <v>717759</v>
      </c>
    </row>
    <row r="6" s="233" customFormat="1" ht="20.25" customHeight="1" spans="1:17">
      <c r="A6" s="255" t="s">
        <v>70</v>
      </c>
      <c r="B6" s="256" t="s">
        <v>71</v>
      </c>
      <c r="C6" s="257">
        <v>10523.06</v>
      </c>
      <c r="E6" s="233">
        <v>7616.62</v>
      </c>
      <c r="G6" s="258" t="s">
        <v>35</v>
      </c>
      <c r="H6" s="258" t="s">
        <v>36</v>
      </c>
      <c r="I6" s="258">
        <v>7616.62</v>
      </c>
      <c r="J6" s="233" t="e">
        <f>G6-#REF!</f>
        <v>#REF!</v>
      </c>
      <c r="K6" s="233" t="e">
        <f>I6-#REF!</f>
        <v>#REF!</v>
      </c>
      <c r="M6" s="258" t="s">
        <v>35</v>
      </c>
      <c r="N6" s="258" t="s">
        <v>36</v>
      </c>
      <c r="O6" s="258">
        <v>7749.58</v>
      </c>
      <c r="P6" s="233" t="e">
        <f>M6-#REF!</f>
        <v>#REF!</v>
      </c>
      <c r="Q6" s="233" t="e">
        <f>O6-#REF!</f>
        <v>#REF!</v>
      </c>
    </row>
    <row r="7" s="234" customFormat="1" ht="20.25" customHeight="1" spans="1:17">
      <c r="A7" s="255" t="s">
        <v>72</v>
      </c>
      <c r="B7" s="256" t="s">
        <v>73</v>
      </c>
      <c r="C7" s="257">
        <v>4115.12</v>
      </c>
      <c r="E7" s="234">
        <v>3922.87</v>
      </c>
      <c r="G7" s="259" t="s">
        <v>38</v>
      </c>
      <c r="H7" s="259" t="s">
        <v>39</v>
      </c>
      <c r="I7" s="259">
        <v>3922.87</v>
      </c>
      <c r="J7" s="234" t="e">
        <f>G7-#REF!</f>
        <v>#REF!</v>
      </c>
      <c r="K7" s="234" t="e">
        <f>I7-#REF!</f>
        <v>#REF!</v>
      </c>
      <c r="L7" s="234">
        <v>750</v>
      </c>
      <c r="M7" s="259" t="s">
        <v>38</v>
      </c>
      <c r="N7" s="259" t="s">
        <v>39</v>
      </c>
      <c r="O7" s="259">
        <v>4041.81</v>
      </c>
      <c r="P7" s="234" t="e">
        <f>M7-#REF!</f>
        <v>#REF!</v>
      </c>
      <c r="Q7" s="234" t="e">
        <f>O7-#REF!</f>
        <v>#REF!</v>
      </c>
    </row>
    <row r="8" s="231" customFormat="1" ht="20.25" customHeight="1" spans="1:17">
      <c r="A8" s="255" t="s">
        <v>74</v>
      </c>
      <c r="B8" s="256" t="s">
        <v>75</v>
      </c>
      <c r="C8" s="257">
        <v>1742</v>
      </c>
      <c r="D8" s="260"/>
      <c r="E8" s="260">
        <v>135.6</v>
      </c>
      <c r="G8" s="261" t="s">
        <v>41</v>
      </c>
      <c r="H8" s="261" t="s">
        <v>42</v>
      </c>
      <c r="I8" s="268">
        <v>135.6</v>
      </c>
      <c r="J8" s="237" t="e">
        <f>G8-#REF!</f>
        <v>#REF!</v>
      </c>
      <c r="K8" s="262" t="e">
        <f>I8-#REF!</f>
        <v>#REF!</v>
      </c>
      <c r="L8" s="262"/>
      <c r="M8" s="261" t="s">
        <v>41</v>
      </c>
      <c r="N8" s="261" t="s">
        <v>42</v>
      </c>
      <c r="O8" s="268">
        <v>135.6</v>
      </c>
      <c r="P8" s="237" t="e">
        <f>M8-#REF!</f>
        <v>#REF!</v>
      </c>
      <c r="Q8" s="262" t="e">
        <f>O8-#REF!</f>
        <v>#REF!</v>
      </c>
    </row>
    <row r="9" s="231" customFormat="1" ht="20.25" customHeight="1" spans="1:19">
      <c r="A9" s="255" t="s">
        <v>76</v>
      </c>
      <c r="B9" s="256" t="s">
        <v>77</v>
      </c>
      <c r="C9" s="257">
        <v>300</v>
      </c>
      <c r="D9" s="262">
        <v>105429</v>
      </c>
      <c r="E9" s="263">
        <v>595734.14</v>
      </c>
      <c r="F9" s="231">
        <f>104401+13602</f>
        <v>118003</v>
      </c>
      <c r="G9" s="261" t="s">
        <v>32</v>
      </c>
      <c r="H9" s="261" t="s">
        <v>33</v>
      </c>
      <c r="I9" s="268">
        <v>596221.15</v>
      </c>
      <c r="J9" s="237" t="e">
        <f>G9-#REF!</f>
        <v>#REF!</v>
      </c>
      <c r="K9" s="262" t="e">
        <f>I9-#REF!</f>
        <v>#REF!</v>
      </c>
      <c r="L9" s="262">
        <v>75943</v>
      </c>
      <c r="M9" s="261" t="s">
        <v>32</v>
      </c>
      <c r="N9" s="261" t="s">
        <v>33</v>
      </c>
      <c r="O9" s="268">
        <v>643048.95</v>
      </c>
      <c r="P9" s="237" t="e">
        <f>M9-#REF!</f>
        <v>#REF!</v>
      </c>
      <c r="Q9" s="262" t="e">
        <f>O9-#REF!</f>
        <v>#REF!</v>
      </c>
      <c r="S9" s="231">
        <v>717759</v>
      </c>
    </row>
    <row r="10" s="231" customFormat="1" ht="20.25" customHeight="1" spans="1:17">
      <c r="A10" s="255" t="s">
        <v>78</v>
      </c>
      <c r="B10" s="256" t="s">
        <v>79</v>
      </c>
      <c r="C10" s="257">
        <v>617.92</v>
      </c>
      <c r="D10" s="262"/>
      <c r="E10" s="262">
        <v>7616.62</v>
      </c>
      <c r="G10" s="261" t="s">
        <v>35</v>
      </c>
      <c r="H10" s="261" t="s">
        <v>36</v>
      </c>
      <c r="I10" s="268">
        <v>7616.62</v>
      </c>
      <c r="J10" s="237" t="e">
        <f>G10-#REF!</f>
        <v>#REF!</v>
      </c>
      <c r="K10" s="262" t="e">
        <f>I10-#REF!</f>
        <v>#REF!</v>
      </c>
      <c r="L10" s="262"/>
      <c r="M10" s="261" t="s">
        <v>35</v>
      </c>
      <c r="N10" s="261" t="s">
        <v>36</v>
      </c>
      <c r="O10" s="268">
        <v>7749.58</v>
      </c>
      <c r="P10" s="237" t="e">
        <f>M10-#REF!</f>
        <v>#REF!</v>
      </c>
      <c r="Q10" s="262" t="e">
        <f>O10-#REF!</f>
        <v>#REF!</v>
      </c>
    </row>
    <row r="11" s="231" customFormat="1" ht="20.25" customHeight="1" spans="1:17">
      <c r="A11" s="255" t="s">
        <v>80</v>
      </c>
      <c r="B11" s="256" t="s">
        <v>81</v>
      </c>
      <c r="C11" s="257">
        <v>152</v>
      </c>
      <c r="D11" s="262"/>
      <c r="E11" s="262">
        <v>3922.87</v>
      </c>
      <c r="G11" s="261" t="s">
        <v>38</v>
      </c>
      <c r="H11" s="261" t="s">
        <v>39</v>
      </c>
      <c r="I11" s="268">
        <v>3922.87</v>
      </c>
      <c r="J11" s="237" t="e">
        <f>G11-#REF!</f>
        <v>#REF!</v>
      </c>
      <c r="K11" s="262" t="e">
        <f>I11-#REF!</f>
        <v>#REF!</v>
      </c>
      <c r="L11" s="262">
        <v>750</v>
      </c>
      <c r="M11" s="261" t="s">
        <v>38</v>
      </c>
      <c r="N11" s="261" t="s">
        <v>39</v>
      </c>
      <c r="O11" s="268">
        <v>4041.81</v>
      </c>
      <c r="P11" s="237" t="e">
        <f>M11-#REF!</f>
        <v>#REF!</v>
      </c>
      <c r="Q11" s="262" t="e">
        <f>O11-#REF!</f>
        <v>#REF!</v>
      </c>
    </row>
    <row r="12" s="231" customFormat="1" ht="20.25" customHeight="1" spans="1:17">
      <c r="A12" s="255" t="s">
        <v>82</v>
      </c>
      <c r="B12" s="256" t="s">
        <v>83</v>
      </c>
      <c r="C12" s="257">
        <v>3596.02</v>
      </c>
      <c r="D12" s="260"/>
      <c r="E12" s="260">
        <v>135.6</v>
      </c>
      <c r="G12" s="261" t="s">
        <v>41</v>
      </c>
      <c r="H12" s="261" t="s">
        <v>42</v>
      </c>
      <c r="I12" s="268">
        <v>135.6</v>
      </c>
      <c r="J12" s="237" t="e">
        <f>G12-#REF!</f>
        <v>#REF!</v>
      </c>
      <c r="K12" s="262" t="e">
        <f>I12-#REF!</f>
        <v>#REF!</v>
      </c>
      <c r="L12" s="262"/>
      <c r="M12" s="261" t="s">
        <v>41</v>
      </c>
      <c r="N12" s="261" t="s">
        <v>42</v>
      </c>
      <c r="O12" s="268">
        <v>135.6</v>
      </c>
      <c r="P12" s="237" t="e">
        <f>M12-#REF!</f>
        <v>#REF!</v>
      </c>
      <c r="Q12" s="262" t="e">
        <f>O12-#REF!</f>
        <v>#REF!</v>
      </c>
    </row>
    <row r="13" s="231" customFormat="1" ht="20.25" customHeight="1" spans="1:15">
      <c r="A13" s="255" t="s">
        <v>84</v>
      </c>
      <c r="B13" s="256" t="s">
        <v>85</v>
      </c>
      <c r="C13" s="257">
        <v>555.59</v>
      </c>
      <c r="G13" s="250" t="str">
        <f>""</f>
        <v/>
      </c>
      <c r="H13" s="250" t="str">
        <f>""</f>
        <v/>
      </c>
      <c r="I13" s="250" t="str">
        <f>""</f>
        <v/>
      </c>
      <c r="J13" s="237"/>
      <c r="M13" s="250" t="str">
        <f>""</f>
        <v/>
      </c>
      <c r="N13" s="267" t="str">
        <f>""</f>
        <v/>
      </c>
      <c r="O13" s="250" t="str">
        <f>""</f>
        <v/>
      </c>
    </row>
    <row r="14" ht="20.25" customHeight="1" spans="1:17">
      <c r="A14" s="255" t="s">
        <v>86</v>
      </c>
      <c r="B14" s="256" t="s">
        <v>73</v>
      </c>
      <c r="C14" s="257">
        <v>555.59</v>
      </c>
      <c r="Q14" s="271"/>
    </row>
    <row r="15" ht="20.25" customHeight="1" spans="1:17">
      <c r="A15" s="255" t="s">
        <v>87</v>
      </c>
      <c r="B15" s="256" t="s">
        <v>88</v>
      </c>
      <c r="C15" s="257">
        <v>23.2</v>
      </c>
      <c r="Q15" s="271"/>
    </row>
    <row r="16" ht="20.25" customHeight="1" spans="1:17">
      <c r="A16" s="255" t="s">
        <v>89</v>
      </c>
      <c r="B16" s="256" t="s">
        <v>90</v>
      </c>
      <c r="C16" s="257">
        <v>23.2</v>
      </c>
      <c r="Q16" s="271"/>
    </row>
    <row r="17" ht="20.25" customHeight="1" spans="1:17">
      <c r="A17" s="255" t="s">
        <v>91</v>
      </c>
      <c r="B17" s="256" t="s">
        <v>92</v>
      </c>
      <c r="C17" s="257">
        <v>796.21</v>
      </c>
      <c r="Q17" s="271"/>
    </row>
    <row r="18" ht="20.25" customHeight="1" spans="1:17">
      <c r="A18" s="255" t="s">
        <v>93</v>
      </c>
      <c r="B18" s="256" t="s">
        <v>73</v>
      </c>
      <c r="C18" s="257">
        <v>796.21</v>
      </c>
      <c r="Q18" s="271"/>
    </row>
    <row r="19" ht="20.25" customHeight="1" spans="1:17">
      <c r="A19" s="255" t="s">
        <v>94</v>
      </c>
      <c r="B19" s="256" t="s">
        <v>95</v>
      </c>
      <c r="C19" s="257">
        <v>786</v>
      </c>
      <c r="Q19" s="271"/>
    </row>
    <row r="20" ht="20.25" customHeight="1" spans="1:17">
      <c r="A20" s="255" t="s">
        <v>96</v>
      </c>
      <c r="B20" s="256" t="s">
        <v>73</v>
      </c>
      <c r="C20" s="257">
        <v>786</v>
      </c>
      <c r="Q20" s="271"/>
    </row>
    <row r="21" ht="20.25" customHeight="1" spans="1:17">
      <c r="A21" s="255" t="s">
        <v>97</v>
      </c>
      <c r="B21" s="256" t="s">
        <v>98</v>
      </c>
      <c r="C21" s="257">
        <v>253</v>
      </c>
      <c r="Q21" s="271"/>
    </row>
    <row r="22" ht="20.25" customHeight="1" spans="1:17">
      <c r="A22" s="255" t="s">
        <v>99</v>
      </c>
      <c r="B22" s="256" t="s">
        <v>73</v>
      </c>
      <c r="C22" s="257">
        <v>13</v>
      </c>
      <c r="Q22" s="271"/>
    </row>
    <row r="23" ht="20.25" customHeight="1" spans="1:17">
      <c r="A23" s="255" t="s">
        <v>100</v>
      </c>
      <c r="B23" s="256" t="s">
        <v>101</v>
      </c>
      <c r="C23" s="257">
        <v>240</v>
      </c>
      <c r="Q23" s="271"/>
    </row>
    <row r="24" ht="20.25" customHeight="1" spans="1:17">
      <c r="A24" s="255" t="s">
        <v>102</v>
      </c>
      <c r="B24" s="256" t="s">
        <v>103</v>
      </c>
      <c r="C24" s="257">
        <v>271.63</v>
      </c>
      <c r="Q24" s="271"/>
    </row>
    <row r="25" ht="20.25" customHeight="1" spans="1:17">
      <c r="A25" s="255" t="s">
        <v>104</v>
      </c>
      <c r="B25" s="256" t="s">
        <v>73</v>
      </c>
      <c r="C25" s="257">
        <v>271.63</v>
      </c>
      <c r="Q25" s="271"/>
    </row>
    <row r="26" ht="20.25" customHeight="1" spans="1:17">
      <c r="A26" s="255" t="s">
        <v>105</v>
      </c>
      <c r="B26" s="256" t="s">
        <v>106</v>
      </c>
      <c r="C26" s="257">
        <v>21276.38</v>
      </c>
      <c r="Q26" s="271"/>
    </row>
    <row r="27" ht="20.25" customHeight="1" spans="1:17">
      <c r="A27" s="255" t="s">
        <v>107</v>
      </c>
      <c r="B27" s="256" t="s">
        <v>73</v>
      </c>
      <c r="C27" s="257">
        <v>340.33</v>
      </c>
      <c r="Q27" s="271"/>
    </row>
    <row r="28" ht="20.25" customHeight="1" spans="1:17">
      <c r="A28" s="255" t="s">
        <v>108</v>
      </c>
      <c r="B28" s="256" t="s">
        <v>109</v>
      </c>
      <c r="C28" s="257">
        <v>20936.05</v>
      </c>
      <c r="Q28" s="271"/>
    </row>
    <row r="29" ht="20.25" customHeight="1" spans="1:17">
      <c r="A29" s="255" t="s">
        <v>110</v>
      </c>
      <c r="B29" s="256" t="s">
        <v>111</v>
      </c>
      <c r="C29" s="257">
        <v>0.5</v>
      </c>
      <c r="Q29" s="271"/>
    </row>
    <row r="30" ht="20.25" customHeight="1" spans="1:3">
      <c r="A30" s="255" t="s">
        <v>112</v>
      </c>
      <c r="B30" s="256" t="s">
        <v>113</v>
      </c>
      <c r="C30" s="257">
        <v>0.5</v>
      </c>
    </row>
    <row r="31" ht="20.25" customHeight="1" spans="1:3">
      <c r="A31" s="264">
        <v>20126</v>
      </c>
      <c r="B31" s="256" t="s">
        <v>114</v>
      </c>
      <c r="C31" s="257">
        <v>28</v>
      </c>
    </row>
    <row r="32" ht="20.25" customHeight="1" spans="1:3">
      <c r="A32" s="264" t="s">
        <v>115</v>
      </c>
      <c r="B32" s="256" t="s">
        <v>116</v>
      </c>
      <c r="C32" s="257">
        <v>28</v>
      </c>
    </row>
    <row r="33" ht="20.25" customHeight="1" spans="1:3">
      <c r="A33" s="255" t="s">
        <v>117</v>
      </c>
      <c r="B33" s="256" t="s">
        <v>118</v>
      </c>
      <c r="C33" s="257">
        <v>6</v>
      </c>
    </row>
    <row r="34" ht="20.25" customHeight="1" spans="1:3">
      <c r="A34" s="255" t="s">
        <v>119</v>
      </c>
      <c r="B34" s="256" t="s">
        <v>120</v>
      </c>
      <c r="C34" s="257">
        <v>6</v>
      </c>
    </row>
    <row r="35" ht="20.25" customHeight="1" spans="1:3">
      <c r="A35" s="255" t="s">
        <v>121</v>
      </c>
      <c r="B35" s="256" t="s">
        <v>122</v>
      </c>
      <c r="C35" s="257">
        <v>105</v>
      </c>
    </row>
    <row r="36" ht="20.25" customHeight="1" spans="1:3">
      <c r="A36" s="255" t="s">
        <v>123</v>
      </c>
      <c r="B36" s="256" t="s">
        <v>73</v>
      </c>
      <c r="C36" s="257">
        <v>95</v>
      </c>
    </row>
    <row r="37" ht="20.25" customHeight="1" spans="1:3">
      <c r="A37" s="255" t="s">
        <v>124</v>
      </c>
      <c r="B37" s="256" t="s">
        <v>125</v>
      </c>
      <c r="C37" s="257">
        <v>10</v>
      </c>
    </row>
    <row r="38" ht="20.25" customHeight="1" spans="1:3">
      <c r="A38" s="255" t="s">
        <v>126</v>
      </c>
      <c r="B38" s="256" t="s">
        <v>127</v>
      </c>
      <c r="C38" s="257">
        <v>235</v>
      </c>
    </row>
    <row r="39" ht="20.25" customHeight="1" spans="1:3">
      <c r="A39" s="255" t="s">
        <v>128</v>
      </c>
      <c r="B39" s="256" t="s">
        <v>129</v>
      </c>
      <c r="C39" s="257">
        <v>235</v>
      </c>
    </row>
    <row r="40" ht="20.25" customHeight="1" spans="1:3">
      <c r="A40" s="255" t="s">
        <v>130</v>
      </c>
      <c r="B40" s="256" t="s">
        <v>131</v>
      </c>
      <c r="C40" s="257">
        <v>7</v>
      </c>
    </row>
    <row r="41" ht="20.25" customHeight="1" spans="1:3">
      <c r="A41" s="264">
        <v>2013401</v>
      </c>
      <c r="B41" s="256" t="s">
        <v>73</v>
      </c>
      <c r="C41" s="257">
        <v>7</v>
      </c>
    </row>
    <row r="42" ht="20.25" customHeight="1" spans="1:3">
      <c r="A42" s="255" t="s">
        <v>132</v>
      </c>
      <c r="B42" s="256" t="s">
        <v>133</v>
      </c>
      <c r="C42" s="257">
        <v>1435.01</v>
      </c>
    </row>
    <row r="43" ht="20.25" customHeight="1" spans="1:3">
      <c r="A43" s="255" t="s">
        <v>134</v>
      </c>
      <c r="B43" s="256" t="s">
        <v>73</v>
      </c>
      <c r="C43" s="257">
        <v>1435.01</v>
      </c>
    </row>
    <row r="44" ht="20.25" customHeight="1" spans="1:3">
      <c r="A44" s="255" t="s">
        <v>135</v>
      </c>
      <c r="B44" s="256" t="s">
        <v>136</v>
      </c>
      <c r="C44" s="257">
        <v>216</v>
      </c>
    </row>
    <row r="45" ht="20.25" customHeight="1" spans="1:3">
      <c r="A45" s="255" t="s">
        <v>137</v>
      </c>
      <c r="B45" s="256" t="s">
        <v>138</v>
      </c>
      <c r="C45" s="257">
        <v>26</v>
      </c>
    </row>
    <row r="46" ht="20.25" customHeight="1" spans="1:3">
      <c r="A46" s="255" t="s">
        <v>139</v>
      </c>
      <c r="B46" s="256" t="s">
        <v>140</v>
      </c>
      <c r="C46" s="257">
        <v>100</v>
      </c>
    </row>
    <row r="47" ht="20.25" customHeight="1" spans="1:3">
      <c r="A47" s="255" t="s">
        <v>141</v>
      </c>
      <c r="B47" s="256" t="s">
        <v>142</v>
      </c>
      <c r="C47" s="257">
        <v>90</v>
      </c>
    </row>
    <row r="48" ht="20.25" customHeight="1" spans="1:3">
      <c r="A48" s="255" t="s">
        <v>143</v>
      </c>
      <c r="B48" s="256" t="s">
        <v>144</v>
      </c>
      <c r="C48" s="257">
        <v>2345</v>
      </c>
    </row>
    <row r="49" ht="20.25" customHeight="1" spans="1:3">
      <c r="A49" s="255" t="s">
        <v>145</v>
      </c>
      <c r="B49" s="256" t="s">
        <v>144</v>
      </c>
      <c r="C49" s="257">
        <v>2345</v>
      </c>
    </row>
    <row r="50" ht="20.25" customHeight="1" spans="1:3">
      <c r="A50" s="251" t="s">
        <v>146</v>
      </c>
      <c r="B50" s="252" t="s">
        <v>34</v>
      </c>
      <c r="C50" s="253">
        <v>140</v>
      </c>
    </row>
    <row r="51" s="235" customFormat="1" ht="20.25" customHeight="1" spans="1:10">
      <c r="A51" s="255" t="s">
        <v>147</v>
      </c>
      <c r="B51" s="256" t="s">
        <v>148</v>
      </c>
      <c r="C51" s="257">
        <v>140</v>
      </c>
      <c r="D51" s="265"/>
      <c r="G51" s="266"/>
      <c r="H51" s="266"/>
      <c r="I51" s="269"/>
      <c r="J51" s="270"/>
    </row>
    <row r="52" ht="20.25" customHeight="1" spans="1:3">
      <c r="A52" s="255" t="s">
        <v>149</v>
      </c>
      <c r="B52" s="256" t="s">
        <v>150</v>
      </c>
      <c r="C52" s="257">
        <v>90</v>
      </c>
    </row>
    <row r="53" s="235" customFormat="1" ht="20.25" customHeight="1" spans="1:10">
      <c r="A53" s="255" t="s">
        <v>151</v>
      </c>
      <c r="B53" s="256" t="s">
        <v>152</v>
      </c>
      <c r="C53" s="257">
        <v>45</v>
      </c>
      <c r="D53" s="265"/>
      <c r="G53" s="266"/>
      <c r="H53" s="266"/>
      <c r="I53" s="269"/>
      <c r="J53" s="270"/>
    </row>
    <row r="54" ht="20.25" customHeight="1" spans="1:3">
      <c r="A54" s="255" t="s">
        <v>153</v>
      </c>
      <c r="B54" s="256" t="s">
        <v>154</v>
      </c>
      <c r="C54" s="257">
        <v>5</v>
      </c>
    </row>
    <row r="55" ht="20.25" customHeight="1" spans="1:3">
      <c r="A55" s="251" t="s">
        <v>155</v>
      </c>
      <c r="B55" s="252" t="s">
        <v>37</v>
      </c>
      <c r="C55" s="253">
        <v>3828.28</v>
      </c>
    </row>
    <row r="56" ht="20.25" customHeight="1" spans="1:3">
      <c r="A56" s="255" t="s">
        <v>156</v>
      </c>
      <c r="B56" s="256" t="s">
        <v>157</v>
      </c>
      <c r="C56" s="257">
        <v>187</v>
      </c>
    </row>
    <row r="57" ht="20.25" customHeight="1" spans="1:3">
      <c r="A57" s="255" t="s">
        <v>158</v>
      </c>
      <c r="B57" s="256" t="s">
        <v>159</v>
      </c>
      <c r="C57" s="257">
        <v>187</v>
      </c>
    </row>
    <row r="58" ht="20.25" customHeight="1" spans="1:3">
      <c r="A58" s="255" t="s">
        <v>160</v>
      </c>
      <c r="B58" s="256" t="s">
        <v>161</v>
      </c>
      <c r="C58" s="257">
        <v>2042.2</v>
      </c>
    </row>
    <row r="59" ht="20.25" customHeight="1" spans="1:3">
      <c r="A59" s="255" t="s">
        <v>162</v>
      </c>
      <c r="B59" s="256" t="s">
        <v>163</v>
      </c>
      <c r="C59" s="257">
        <v>1511.2</v>
      </c>
    </row>
    <row r="60" ht="20.25" customHeight="1" spans="1:3">
      <c r="A60" s="255" t="s">
        <v>164</v>
      </c>
      <c r="B60" s="256" t="s">
        <v>165</v>
      </c>
      <c r="C60" s="257">
        <v>166</v>
      </c>
    </row>
    <row r="61" ht="20.25" customHeight="1" spans="1:3">
      <c r="A61" s="255" t="s">
        <v>166</v>
      </c>
      <c r="B61" s="256" t="s">
        <v>167</v>
      </c>
      <c r="C61" s="257">
        <v>365</v>
      </c>
    </row>
    <row r="62" ht="20.25" customHeight="1" spans="1:3">
      <c r="A62" s="255" t="s">
        <v>168</v>
      </c>
      <c r="B62" s="256" t="s">
        <v>169</v>
      </c>
      <c r="C62" s="257">
        <v>662.23</v>
      </c>
    </row>
    <row r="63" ht="20.25" customHeight="1" spans="1:3">
      <c r="A63" s="255" t="s">
        <v>170</v>
      </c>
      <c r="B63" s="256" t="s">
        <v>73</v>
      </c>
      <c r="C63" s="257">
        <v>662.23</v>
      </c>
    </row>
    <row r="64" ht="20.25" customHeight="1" spans="1:3">
      <c r="A64" s="255" t="s">
        <v>171</v>
      </c>
      <c r="B64" s="256" t="s">
        <v>172</v>
      </c>
      <c r="C64" s="257">
        <v>675.84</v>
      </c>
    </row>
    <row r="65" ht="20.25" customHeight="1" spans="1:3">
      <c r="A65" s="255" t="s">
        <v>173</v>
      </c>
      <c r="B65" s="256" t="s">
        <v>73</v>
      </c>
      <c r="C65" s="257">
        <v>675.84</v>
      </c>
    </row>
    <row r="66" ht="20.25" customHeight="1" spans="1:3">
      <c r="A66" s="255" t="s">
        <v>174</v>
      </c>
      <c r="B66" s="256" t="s">
        <v>175</v>
      </c>
      <c r="C66" s="257">
        <v>80</v>
      </c>
    </row>
    <row r="67" ht="20.25" customHeight="1" spans="1:3">
      <c r="A67" s="255" t="s">
        <v>176</v>
      </c>
      <c r="B67" s="256" t="s">
        <v>73</v>
      </c>
      <c r="C67" s="257">
        <v>70</v>
      </c>
    </row>
    <row r="68" ht="20.25" customHeight="1" spans="1:3">
      <c r="A68" s="255" t="s">
        <v>177</v>
      </c>
      <c r="B68" s="256" t="s">
        <v>178</v>
      </c>
      <c r="C68" s="257">
        <v>10</v>
      </c>
    </row>
    <row r="69" ht="20.25" customHeight="1" spans="1:3">
      <c r="A69" s="255" t="s">
        <v>179</v>
      </c>
      <c r="B69" s="256" t="s">
        <v>180</v>
      </c>
      <c r="C69" s="257">
        <v>181</v>
      </c>
    </row>
    <row r="70" ht="20.25" customHeight="1" spans="1:3">
      <c r="A70" s="255" t="s">
        <v>181</v>
      </c>
      <c r="B70" s="256" t="s">
        <v>180</v>
      </c>
      <c r="C70" s="257">
        <v>181</v>
      </c>
    </row>
    <row r="71" ht="20.25" customHeight="1" spans="1:3">
      <c r="A71" s="251" t="s">
        <v>182</v>
      </c>
      <c r="B71" s="252" t="s">
        <v>40</v>
      </c>
      <c r="C71" s="253">
        <v>24332.27</v>
      </c>
    </row>
    <row r="72" ht="20.25" customHeight="1" spans="1:3">
      <c r="A72" s="255" t="s">
        <v>183</v>
      </c>
      <c r="B72" s="256" t="s">
        <v>184</v>
      </c>
      <c r="C72" s="257">
        <v>165</v>
      </c>
    </row>
    <row r="73" ht="20.25" customHeight="1" spans="1:3">
      <c r="A73" s="255" t="s">
        <v>185</v>
      </c>
      <c r="B73" s="256" t="s">
        <v>73</v>
      </c>
      <c r="C73" s="257">
        <v>85</v>
      </c>
    </row>
    <row r="74" s="235" customFormat="1" ht="20.25" customHeight="1" spans="1:10">
      <c r="A74" s="255" t="s">
        <v>186</v>
      </c>
      <c r="B74" s="256" t="s">
        <v>187</v>
      </c>
      <c r="C74" s="257">
        <v>80</v>
      </c>
      <c r="D74" s="265"/>
      <c r="G74" s="266"/>
      <c r="H74" s="266"/>
      <c r="I74" s="269"/>
      <c r="J74" s="270"/>
    </row>
    <row r="75" ht="20.25" customHeight="1" spans="1:3">
      <c r="A75" s="255" t="s">
        <v>188</v>
      </c>
      <c r="B75" s="256" t="s">
        <v>189</v>
      </c>
      <c r="C75" s="257">
        <v>22967.27</v>
      </c>
    </row>
    <row r="76" ht="20.25" customHeight="1" spans="1:3">
      <c r="A76" s="255" t="s">
        <v>190</v>
      </c>
      <c r="B76" s="256" t="s">
        <v>191</v>
      </c>
      <c r="C76" s="257">
        <v>492.7</v>
      </c>
    </row>
    <row r="77" ht="20.25" customHeight="1" spans="1:3">
      <c r="A77" s="255" t="s">
        <v>192</v>
      </c>
      <c r="B77" s="256" t="s">
        <v>193</v>
      </c>
      <c r="C77" s="257">
        <v>10093.37</v>
      </c>
    </row>
    <row r="78" ht="20.25" customHeight="1" spans="1:3">
      <c r="A78" s="255" t="s">
        <v>194</v>
      </c>
      <c r="B78" s="256" t="s">
        <v>195</v>
      </c>
      <c r="C78" s="257">
        <v>5679.98</v>
      </c>
    </row>
    <row r="79" ht="20.25" customHeight="1" spans="1:3">
      <c r="A79" s="255" t="s">
        <v>196</v>
      </c>
      <c r="B79" s="256" t="s">
        <v>197</v>
      </c>
      <c r="C79" s="257">
        <v>2084.22</v>
      </c>
    </row>
    <row r="80" ht="20.25" customHeight="1" spans="1:3">
      <c r="A80" s="255" t="s">
        <v>198</v>
      </c>
      <c r="B80" s="256" t="s">
        <v>199</v>
      </c>
      <c r="C80" s="257">
        <v>4617</v>
      </c>
    </row>
    <row r="81" ht="20.25" customHeight="1" spans="1:3">
      <c r="A81" s="255" t="s">
        <v>200</v>
      </c>
      <c r="B81" s="256" t="s">
        <v>201</v>
      </c>
      <c r="C81" s="257">
        <v>1200</v>
      </c>
    </row>
    <row r="82" s="235" customFormat="1" ht="20.25" customHeight="1" spans="1:10">
      <c r="A82" s="255" t="s">
        <v>202</v>
      </c>
      <c r="B82" s="256" t="s">
        <v>203</v>
      </c>
      <c r="C82" s="257">
        <v>1200</v>
      </c>
      <c r="D82" s="265"/>
      <c r="G82" s="266"/>
      <c r="H82" s="266"/>
      <c r="I82" s="269"/>
      <c r="J82" s="270"/>
    </row>
    <row r="83" ht="20.25" customHeight="1" spans="1:3">
      <c r="A83" s="251" t="s">
        <v>204</v>
      </c>
      <c r="B83" s="252" t="s">
        <v>43</v>
      </c>
      <c r="C83" s="253">
        <v>2465.54</v>
      </c>
    </row>
    <row r="84" ht="20.25" customHeight="1" spans="1:3">
      <c r="A84" s="255" t="s">
        <v>205</v>
      </c>
      <c r="B84" s="256" t="s">
        <v>206</v>
      </c>
      <c r="C84" s="257">
        <v>2200</v>
      </c>
    </row>
    <row r="85" ht="20.25" customHeight="1" spans="1:3">
      <c r="A85" s="255" t="s">
        <v>207</v>
      </c>
      <c r="B85" s="256" t="s">
        <v>208</v>
      </c>
      <c r="C85" s="257">
        <v>2200</v>
      </c>
    </row>
    <row r="86" ht="20.25" customHeight="1" spans="1:3">
      <c r="A86" s="255" t="s">
        <v>209</v>
      </c>
      <c r="B86" s="256" t="s">
        <v>210</v>
      </c>
      <c r="C86" s="257">
        <v>255.54</v>
      </c>
    </row>
    <row r="87" ht="20.25" customHeight="1" spans="1:3">
      <c r="A87" s="255" t="s">
        <v>211</v>
      </c>
      <c r="B87" s="256" t="s">
        <v>212</v>
      </c>
      <c r="C87" s="257">
        <v>70.54</v>
      </c>
    </row>
    <row r="88" ht="20.25" customHeight="1" spans="1:3">
      <c r="A88" s="255" t="s">
        <v>213</v>
      </c>
      <c r="B88" s="256" t="s">
        <v>214</v>
      </c>
      <c r="C88" s="257">
        <v>185</v>
      </c>
    </row>
    <row r="89" s="235" customFormat="1" ht="20.25" customHeight="1" spans="1:10">
      <c r="A89" s="255" t="s">
        <v>215</v>
      </c>
      <c r="B89" s="256" t="s">
        <v>216</v>
      </c>
      <c r="C89" s="257">
        <v>10</v>
      </c>
      <c r="D89" s="265"/>
      <c r="G89" s="266"/>
      <c r="H89" s="266"/>
      <c r="I89" s="269"/>
      <c r="J89" s="270"/>
    </row>
    <row r="90" ht="20.25" customHeight="1" spans="1:3">
      <c r="A90" s="255" t="s">
        <v>217</v>
      </c>
      <c r="B90" s="256" t="s">
        <v>218</v>
      </c>
      <c r="C90" s="257">
        <v>10</v>
      </c>
    </row>
    <row r="91" ht="20.25" customHeight="1" spans="1:3">
      <c r="A91" s="251" t="s">
        <v>219</v>
      </c>
      <c r="B91" s="252" t="s">
        <v>44</v>
      </c>
      <c r="C91" s="253">
        <v>1191.1</v>
      </c>
    </row>
    <row r="92" ht="20.25" customHeight="1" spans="1:3">
      <c r="A92" s="255" t="s">
        <v>220</v>
      </c>
      <c r="B92" s="256" t="s">
        <v>221</v>
      </c>
      <c r="C92" s="257">
        <v>1000.1</v>
      </c>
    </row>
    <row r="93" ht="20.25" customHeight="1" spans="1:3">
      <c r="A93" s="255" t="s">
        <v>222</v>
      </c>
      <c r="B93" s="256" t="s">
        <v>73</v>
      </c>
      <c r="C93" s="257">
        <v>395.1</v>
      </c>
    </row>
    <row r="94" ht="20.25" customHeight="1" spans="1:3">
      <c r="A94" s="255" t="s">
        <v>223</v>
      </c>
      <c r="B94" s="256" t="s">
        <v>224</v>
      </c>
      <c r="C94" s="257">
        <v>9</v>
      </c>
    </row>
    <row r="95" ht="20.25" customHeight="1" spans="1:3">
      <c r="A95" s="255" t="s">
        <v>225</v>
      </c>
      <c r="B95" s="256" t="s">
        <v>226</v>
      </c>
      <c r="C95" s="257">
        <v>596</v>
      </c>
    </row>
    <row r="96" ht="20.25" customHeight="1" spans="1:3">
      <c r="A96" s="255" t="s">
        <v>227</v>
      </c>
      <c r="B96" s="256" t="s">
        <v>228</v>
      </c>
      <c r="C96" s="257">
        <v>175</v>
      </c>
    </row>
    <row r="97" s="235" customFormat="1" ht="20.25" customHeight="1" spans="1:10">
      <c r="A97" s="255" t="s">
        <v>229</v>
      </c>
      <c r="B97" s="256" t="s">
        <v>73</v>
      </c>
      <c r="C97" s="257">
        <v>175</v>
      </c>
      <c r="D97" s="265"/>
      <c r="G97" s="266"/>
      <c r="H97" s="266"/>
      <c r="I97" s="269"/>
      <c r="J97" s="270"/>
    </row>
    <row r="98" ht="20.25" customHeight="1" spans="1:3">
      <c r="A98" s="255" t="s">
        <v>230</v>
      </c>
      <c r="B98" s="256" t="s">
        <v>231</v>
      </c>
      <c r="C98" s="257">
        <v>16</v>
      </c>
    </row>
    <row r="99" ht="20.25" customHeight="1" spans="1:3">
      <c r="A99" s="255" t="s">
        <v>232</v>
      </c>
      <c r="B99" s="256" t="s">
        <v>231</v>
      </c>
      <c r="C99" s="257">
        <v>16</v>
      </c>
    </row>
    <row r="100" ht="20.25" customHeight="1" spans="1:3">
      <c r="A100" s="251" t="s">
        <v>233</v>
      </c>
      <c r="B100" s="252" t="s">
        <v>45</v>
      </c>
      <c r="C100" s="253">
        <v>11269.67</v>
      </c>
    </row>
    <row r="101" ht="20.25" customHeight="1" spans="1:3">
      <c r="A101" s="255" t="s">
        <v>234</v>
      </c>
      <c r="B101" s="256" t="s">
        <v>235</v>
      </c>
      <c r="C101" s="257">
        <v>4120.6</v>
      </c>
    </row>
    <row r="102" ht="20.25" customHeight="1" spans="1:3">
      <c r="A102" s="255" t="s">
        <v>236</v>
      </c>
      <c r="B102" s="256" t="s">
        <v>237</v>
      </c>
      <c r="C102" s="257">
        <v>98</v>
      </c>
    </row>
    <row r="103" ht="20.25" customHeight="1" spans="1:3">
      <c r="A103" s="255" t="s">
        <v>238</v>
      </c>
      <c r="B103" s="256" t="s">
        <v>239</v>
      </c>
      <c r="C103" s="257">
        <v>5</v>
      </c>
    </row>
    <row r="104" ht="20.25" customHeight="1" spans="1:3">
      <c r="A104" s="255" t="s">
        <v>240</v>
      </c>
      <c r="B104" s="256" t="s">
        <v>163</v>
      </c>
      <c r="C104" s="257">
        <v>12.6</v>
      </c>
    </row>
    <row r="105" ht="20.25" customHeight="1" spans="1:3">
      <c r="A105" s="255" t="s">
        <v>241</v>
      </c>
      <c r="B105" s="256" t="s">
        <v>242</v>
      </c>
      <c r="C105" s="257">
        <v>4005</v>
      </c>
    </row>
    <row r="106" ht="20.25" customHeight="1" spans="1:3">
      <c r="A106" s="255" t="s">
        <v>243</v>
      </c>
      <c r="B106" s="256" t="s">
        <v>244</v>
      </c>
      <c r="C106" s="257">
        <v>395.4</v>
      </c>
    </row>
    <row r="107" ht="20.25" customHeight="1" spans="1:3">
      <c r="A107" s="255" t="s">
        <v>245</v>
      </c>
      <c r="B107" s="256" t="s">
        <v>73</v>
      </c>
      <c r="C107" s="257">
        <v>33</v>
      </c>
    </row>
    <row r="108" ht="20.25" customHeight="1" spans="1:3">
      <c r="A108" s="255" t="s">
        <v>246</v>
      </c>
      <c r="B108" s="256" t="s">
        <v>247</v>
      </c>
      <c r="C108" s="257">
        <v>120</v>
      </c>
    </row>
    <row r="109" ht="20.25" customHeight="1" spans="1:3">
      <c r="A109" s="255" t="s">
        <v>248</v>
      </c>
      <c r="B109" s="256" t="s">
        <v>249</v>
      </c>
      <c r="C109" s="257">
        <v>242.4</v>
      </c>
    </row>
    <row r="110" ht="20.25" customHeight="1" spans="1:3">
      <c r="A110" s="255" t="s">
        <v>250</v>
      </c>
      <c r="B110" s="256" t="s">
        <v>251</v>
      </c>
      <c r="C110" s="257">
        <v>3866.68</v>
      </c>
    </row>
    <row r="111" ht="20.25" customHeight="1" spans="1:3">
      <c r="A111" s="255" t="s">
        <v>252</v>
      </c>
      <c r="B111" s="256" t="s">
        <v>253</v>
      </c>
      <c r="C111" s="257">
        <v>682.63</v>
      </c>
    </row>
    <row r="112" ht="20.25" customHeight="1" spans="1:3">
      <c r="A112" s="255" t="s">
        <v>254</v>
      </c>
      <c r="B112" s="256" t="s">
        <v>255</v>
      </c>
      <c r="C112" s="257">
        <v>114.3</v>
      </c>
    </row>
    <row r="113" ht="20.25" customHeight="1" spans="1:3">
      <c r="A113" s="255" t="s">
        <v>256</v>
      </c>
      <c r="B113" s="256" t="s">
        <v>257</v>
      </c>
      <c r="C113" s="257">
        <v>2341</v>
      </c>
    </row>
    <row r="114" ht="20.25" customHeight="1" spans="1:3">
      <c r="A114" s="255" t="s">
        <v>258</v>
      </c>
      <c r="B114" s="256" t="s">
        <v>259</v>
      </c>
      <c r="C114" s="257">
        <v>728.75</v>
      </c>
    </row>
    <row r="115" ht="20.25" customHeight="1" spans="1:3">
      <c r="A115" s="255" t="s">
        <v>260</v>
      </c>
      <c r="B115" s="256" t="s">
        <v>261</v>
      </c>
      <c r="C115" s="257">
        <v>150</v>
      </c>
    </row>
    <row r="116" ht="20.25" customHeight="1" spans="1:3">
      <c r="A116" s="255" t="s">
        <v>262</v>
      </c>
      <c r="B116" s="256" t="s">
        <v>263</v>
      </c>
      <c r="C116" s="257">
        <v>150</v>
      </c>
    </row>
    <row r="117" ht="20.25" customHeight="1" spans="1:3">
      <c r="A117" s="255" t="s">
        <v>264</v>
      </c>
      <c r="B117" s="256" t="s">
        <v>265</v>
      </c>
      <c r="C117" s="257">
        <v>300</v>
      </c>
    </row>
    <row r="118" ht="20.25" customHeight="1" spans="1:3">
      <c r="A118" s="255" t="s">
        <v>266</v>
      </c>
      <c r="B118" s="256" t="s">
        <v>267</v>
      </c>
      <c r="C118" s="257">
        <v>300</v>
      </c>
    </row>
    <row r="119" ht="20.25" customHeight="1" spans="1:3">
      <c r="A119" s="255" t="s">
        <v>268</v>
      </c>
      <c r="B119" s="256" t="s">
        <v>269</v>
      </c>
      <c r="C119" s="257">
        <v>313</v>
      </c>
    </row>
    <row r="120" ht="20.25" customHeight="1" spans="1:3">
      <c r="A120" s="255" t="s">
        <v>270</v>
      </c>
      <c r="B120" s="256" t="s">
        <v>271</v>
      </c>
      <c r="C120" s="257">
        <v>200</v>
      </c>
    </row>
    <row r="121" ht="20.25" customHeight="1" spans="1:3">
      <c r="A121" s="255" t="s">
        <v>272</v>
      </c>
      <c r="B121" s="256" t="s">
        <v>273</v>
      </c>
      <c r="C121" s="257">
        <v>40</v>
      </c>
    </row>
    <row r="122" ht="20.25" customHeight="1" spans="1:3">
      <c r="A122" s="255" t="s">
        <v>274</v>
      </c>
      <c r="B122" s="256" t="s">
        <v>275</v>
      </c>
      <c r="C122" s="257">
        <v>73</v>
      </c>
    </row>
    <row r="123" ht="20.25" customHeight="1" spans="1:3">
      <c r="A123" s="255" t="s">
        <v>276</v>
      </c>
      <c r="B123" s="256" t="s">
        <v>277</v>
      </c>
      <c r="C123" s="257">
        <v>86</v>
      </c>
    </row>
    <row r="124" ht="20.25" customHeight="1" spans="1:3">
      <c r="A124" s="255" t="s">
        <v>278</v>
      </c>
      <c r="B124" s="256" t="s">
        <v>279</v>
      </c>
      <c r="C124" s="257">
        <v>86</v>
      </c>
    </row>
    <row r="125" ht="20.25" customHeight="1" spans="1:3">
      <c r="A125" s="255" t="s">
        <v>280</v>
      </c>
      <c r="B125" s="256" t="s">
        <v>281</v>
      </c>
      <c r="C125" s="257">
        <v>100</v>
      </c>
    </row>
    <row r="126" ht="20.25" customHeight="1" spans="1:3">
      <c r="A126" s="255" t="s">
        <v>282</v>
      </c>
      <c r="B126" s="256" t="s">
        <v>283</v>
      </c>
      <c r="C126" s="257">
        <v>100</v>
      </c>
    </row>
    <row r="127" ht="20.25" customHeight="1" spans="1:3">
      <c r="A127" s="255" t="s">
        <v>284</v>
      </c>
      <c r="B127" s="256" t="s">
        <v>285</v>
      </c>
      <c r="C127" s="257">
        <v>158</v>
      </c>
    </row>
    <row r="128" ht="20.25" customHeight="1" spans="1:3">
      <c r="A128" s="255" t="s">
        <v>286</v>
      </c>
      <c r="B128" s="256" t="s">
        <v>287</v>
      </c>
      <c r="C128" s="257">
        <v>158</v>
      </c>
    </row>
    <row r="129" ht="20.25" customHeight="1" spans="1:3">
      <c r="A129" s="255" t="s">
        <v>288</v>
      </c>
      <c r="B129" s="256" t="s">
        <v>289</v>
      </c>
      <c r="C129" s="257">
        <v>180</v>
      </c>
    </row>
    <row r="130" ht="20.25" customHeight="1" spans="1:3">
      <c r="A130" s="255" t="s">
        <v>290</v>
      </c>
      <c r="B130" s="256" t="s">
        <v>291</v>
      </c>
      <c r="C130" s="257">
        <v>180</v>
      </c>
    </row>
    <row r="131" ht="20.25" customHeight="1" spans="1:3">
      <c r="A131" s="255" t="s">
        <v>292</v>
      </c>
      <c r="B131" s="256" t="s">
        <v>293</v>
      </c>
      <c r="C131" s="257">
        <v>1600</v>
      </c>
    </row>
    <row r="132" s="235" customFormat="1" ht="20.25" customHeight="1" spans="1:10">
      <c r="A132" s="255" t="s">
        <v>294</v>
      </c>
      <c r="B132" s="256" t="s">
        <v>295</v>
      </c>
      <c r="C132" s="257">
        <v>1500</v>
      </c>
      <c r="D132" s="265"/>
      <c r="G132" s="266"/>
      <c r="H132" s="266"/>
      <c r="I132" s="269"/>
      <c r="J132" s="270"/>
    </row>
    <row r="133" ht="20.25" customHeight="1" spans="1:3">
      <c r="A133" s="255" t="s">
        <v>296</v>
      </c>
      <c r="B133" s="256" t="s">
        <v>297</v>
      </c>
      <c r="C133" s="257">
        <v>100</v>
      </c>
    </row>
    <row r="134" ht="20.25" customHeight="1" spans="1:3">
      <c r="A134" s="251" t="s">
        <v>298</v>
      </c>
      <c r="B134" s="252" t="s">
        <v>46</v>
      </c>
      <c r="C134" s="253">
        <v>9224.99</v>
      </c>
    </row>
    <row r="135" ht="20.25" customHeight="1" spans="1:3">
      <c r="A135" s="255" t="s">
        <v>299</v>
      </c>
      <c r="B135" s="256" t="s">
        <v>300</v>
      </c>
      <c r="C135" s="257">
        <v>164</v>
      </c>
    </row>
    <row r="136" ht="20.25" customHeight="1" spans="1:3">
      <c r="A136" s="255" t="s">
        <v>301</v>
      </c>
      <c r="B136" s="256" t="s">
        <v>73</v>
      </c>
      <c r="C136" s="257">
        <v>64</v>
      </c>
    </row>
    <row r="137" ht="20.25" customHeight="1" spans="1:3">
      <c r="A137" s="255" t="s">
        <v>302</v>
      </c>
      <c r="B137" s="256" t="s">
        <v>303</v>
      </c>
      <c r="C137" s="257">
        <v>100</v>
      </c>
    </row>
    <row r="138" ht="20.25" customHeight="1" spans="1:3">
      <c r="A138" s="255" t="s">
        <v>304</v>
      </c>
      <c r="B138" s="256" t="s">
        <v>305</v>
      </c>
      <c r="C138" s="257">
        <v>2195.33</v>
      </c>
    </row>
    <row r="139" ht="20.25" customHeight="1" spans="1:3">
      <c r="A139" s="255" t="s">
        <v>306</v>
      </c>
      <c r="B139" s="256" t="s">
        <v>307</v>
      </c>
      <c r="C139" s="257">
        <v>1922.33</v>
      </c>
    </row>
    <row r="140" ht="20.25" customHeight="1" spans="1:3">
      <c r="A140" s="255" t="s">
        <v>308</v>
      </c>
      <c r="B140" s="256" t="s">
        <v>309</v>
      </c>
      <c r="C140" s="257">
        <v>273</v>
      </c>
    </row>
    <row r="141" ht="20.25" customHeight="1" spans="1:3">
      <c r="A141" s="255" t="s">
        <v>310</v>
      </c>
      <c r="B141" s="256" t="s">
        <v>311</v>
      </c>
      <c r="C141" s="257">
        <v>2230</v>
      </c>
    </row>
    <row r="142" ht="20.25" customHeight="1" spans="1:3">
      <c r="A142" s="255" t="s">
        <v>312</v>
      </c>
      <c r="B142" s="256" t="s">
        <v>313</v>
      </c>
      <c r="C142" s="257">
        <v>230</v>
      </c>
    </row>
    <row r="143" ht="20.25" customHeight="1" spans="1:3">
      <c r="A143" s="255" t="s">
        <v>314</v>
      </c>
      <c r="B143" s="256" t="s">
        <v>315</v>
      </c>
      <c r="C143" s="257">
        <v>2000</v>
      </c>
    </row>
    <row r="144" ht="20.25" customHeight="1" spans="1:3">
      <c r="A144" s="255" t="s">
        <v>316</v>
      </c>
      <c r="B144" s="256" t="s">
        <v>317</v>
      </c>
      <c r="C144" s="257">
        <v>420</v>
      </c>
    </row>
    <row r="145" ht="20.25" customHeight="1" spans="1:3">
      <c r="A145" s="255" t="s">
        <v>318</v>
      </c>
      <c r="B145" s="256" t="s">
        <v>319</v>
      </c>
      <c r="C145" s="257">
        <v>20</v>
      </c>
    </row>
    <row r="146" ht="20.25" customHeight="1" spans="1:3">
      <c r="A146" s="255" t="s">
        <v>320</v>
      </c>
      <c r="B146" s="256" t="s">
        <v>321</v>
      </c>
      <c r="C146" s="257">
        <v>400</v>
      </c>
    </row>
    <row r="147" ht="20.25" customHeight="1" spans="1:3">
      <c r="A147" s="255" t="s">
        <v>322</v>
      </c>
      <c r="B147" s="256" t="s">
        <v>323</v>
      </c>
      <c r="C147" s="257">
        <v>2835.66</v>
      </c>
    </row>
    <row r="148" ht="20.25" customHeight="1" spans="1:3">
      <c r="A148" s="255" t="s">
        <v>324</v>
      </c>
      <c r="B148" s="256" t="s">
        <v>325</v>
      </c>
      <c r="C148" s="257">
        <v>1912.38</v>
      </c>
    </row>
    <row r="149" ht="20.25" customHeight="1" spans="1:3">
      <c r="A149" s="255" t="s">
        <v>326</v>
      </c>
      <c r="B149" s="256" t="s">
        <v>327</v>
      </c>
      <c r="C149" s="257">
        <v>923.28</v>
      </c>
    </row>
    <row r="150" ht="20.25" customHeight="1" spans="1:3">
      <c r="A150" s="255" t="s">
        <v>328</v>
      </c>
      <c r="B150" s="256" t="s">
        <v>329</v>
      </c>
      <c r="C150" s="257">
        <v>1300</v>
      </c>
    </row>
    <row r="151" ht="20.25" customHeight="1" spans="1:3">
      <c r="A151" s="255" t="s">
        <v>330</v>
      </c>
      <c r="B151" s="256" t="s">
        <v>331</v>
      </c>
      <c r="C151" s="257">
        <v>1300</v>
      </c>
    </row>
    <row r="152" s="235" customFormat="1" ht="20.25" customHeight="1" spans="1:10">
      <c r="A152" s="255" t="s">
        <v>332</v>
      </c>
      <c r="B152" s="256" t="s">
        <v>333</v>
      </c>
      <c r="C152" s="257">
        <v>80</v>
      </c>
      <c r="D152" s="265"/>
      <c r="G152" s="266"/>
      <c r="H152" s="266"/>
      <c r="I152" s="269"/>
      <c r="J152" s="270"/>
    </row>
    <row r="153" ht="20.25" customHeight="1" spans="1:3">
      <c r="A153" s="255" t="s">
        <v>334</v>
      </c>
      <c r="B153" s="256" t="s">
        <v>335</v>
      </c>
      <c r="C153" s="257">
        <v>80</v>
      </c>
    </row>
    <row r="154" ht="20.25" customHeight="1" spans="1:3">
      <c r="A154" s="251" t="s">
        <v>336</v>
      </c>
      <c r="B154" s="252" t="s">
        <v>47</v>
      </c>
      <c r="C154" s="253">
        <v>2960</v>
      </c>
    </row>
    <row r="155" ht="20.25" customHeight="1" spans="1:3">
      <c r="A155" s="255" t="s">
        <v>337</v>
      </c>
      <c r="B155" s="256" t="s">
        <v>338</v>
      </c>
      <c r="C155" s="257">
        <v>51</v>
      </c>
    </row>
    <row r="156" ht="20.25" customHeight="1" spans="1:3">
      <c r="A156" s="255" t="s">
        <v>339</v>
      </c>
      <c r="B156" s="256" t="s">
        <v>73</v>
      </c>
      <c r="C156" s="257">
        <v>51</v>
      </c>
    </row>
    <row r="157" ht="20.25" customHeight="1" spans="1:3">
      <c r="A157" s="255" t="s">
        <v>340</v>
      </c>
      <c r="B157" s="256" t="s">
        <v>341</v>
      </c>
      <c r="C157" s="257">
        <v>2899</v>
      </c>
    </row>
    <row r="158" ht="20.25" customHeight="1" spans="1:3">
      <c r="A158" s="255" t="s">
        <v>342</v>
      </c>
      <c r="B158" s="256" t="s">
        <v>343</v>
      </c>
      <c r="C158" s="257">
        <v>969</v>
      </c>
    </row>
    <row r="159" ht="20.25" customHeight="1" spans="1:3">
      <c r="A159" s="255" t="s">
        <v>344</v>
      </c>
      <c r="B159" s="256" t="s">
        <v>345</v>
      </c>
      <c r="C159" s="257">
        <v>180</v>
      </c>
    </row>
    <row r="160" ht="20.25" customHeight="1" spans="1:3">
      <c r="A160" s="255" t="s">
        <v>346</v>
      </c>
      <c r="B160" s="256" t="s">
        <v>347</v>
      </c>
      <c r="C160" s="257">
        <v>50</v>
      </c>
    </row>
    <row r="161" s="235" customFormat="1" ht="20.25" customHeight="1" spans="1:10">
      <c r="A161" s="255" t="s">
        <v>348</v>
      </c>
      <c r="B161" s="256" t="s">
        <v>349</v>
      </c>
      <c r="C161" s="257">
        <v>1700</v>
      </c>
      <c r="D161" s="265"/>
      <c r="G161" s="266"/>
      <c r="H161" s="266"/>
      <c r="I161" s="269"/>
      <c r="J161" s="270"/>
    </row>
    <row r="162" ht="20.25" customHeight="1" spans="1:3">
      <c r="A162" s="255" t="s">
        <v>350</v>
      </c>
      <c r="B162" s="256" t="s">
        <v>351</v>
      </c>
      <c r="C162" s="257">
        <v>10</v>
      </c>
    </row>
    <row r="163" ht="20.25" customHeight="1" spans="1:3">
      <c r="A163" s="255" t="s">
        <v>352</v>
      </c>
      <c r="B163" s="256" t="s">
        <v>351</v>
      </c>
      <c r="C163" s="257">
        <v>10</v>
      </c>
    </row>
    <row r="164" ht="20.25" customHeight="1" spans="1:3">
      <c r="A164" s="251" t="s">
        <v>353</v>
      </c>
      <c r="B164" s="252" t="s">
        <v>48</v>
      </c>
      <c r="C164" s="253">
        <v>4905.22</v>
      </c>
    </row>
    <row r="165" ht="20.25" customHeight="1" spans="1:3">
      <c r="A165" s="255" t="s">
        <v>354</v>
      </c>
      <c r="B165" s="256" t="s">
        <v>355</v>
      </c>
      <c r="C165" s="257">
        <v>2055.22</v>
      </c>
    </row>
    <row r="166" ht="20.25" customHeight="1" spans="1:3">
      <c r="A166" s="264" t="s">
        <v>356</v>
      </c>
      <c r="B166" s="256" t="s">
        <v>355</v>
      </c>
      <c r="C166" s="257">
        <v>1910.22</v>
      </c>
    </row>
    <row r="167" ht="20.25" customHeight="1" spans="1:3">
      <c r="A167" s="255" t="s">
        <v>357</v>
      </c>
      <c r="B167" s="256" t="s">
        <v>358</v>
      </c>
      <c r="C167" s="257">
        <v>45</v>
      </c>
    </row>
    <row r="168" ht="20.25" customHeight="1" spans="1:3">
      <c r="A168" s="255" t="s">
        <v>359</v>
      </c>
      <c r="B168" s="256" t="s">
        <v>360</v>
      </c>
      <c r="C168" s="257">
        <v>20</v>
      </c>
    </row>
    <row r="169" ht="20.25" customHeight="1" spans="1:3">
      <c r="A169" s="255" t="s">
        <v>361</v>
      </c>
      <c r="B169" s="256" t="s">
        <v>362</v>
      </c>
      <c r="C169" s="257">
        <v>40</v>
      </c>
    </row>
    <row r="170" ht="20.25" customHeight="1" spans="1:3">
      <c r="A170" s="255" t="s">
        <v>363</v>
      </c>
      <c r="B170" s="256" t="s">
        <v>364</v>
      </c>
      <c r="C170" s="257">
        <v>40</v>
      </c>
    </row>
    <row r="171" ht="20.25" customHeight="1" spans="1:3">
      <c r="A171" s="255" t="s">
        <v>365</v>
      </c>
      <c r="B171" s="256" t="s">
        <v>366</v>
      </c>
      <c r="C171" s="257">
        <v>50</v>
      </c>
    </row>
    <row r="172" ht="20.25" customHeight="1" spans="1:3">
      <c r="A172" s="255" t="s">
        <v>367</v>
      </c>
      <c r="B172" s="256" t="s">
        <v>366</v>
      </c>
      <c r="C172" s="257">
        <v>50</v>
      </c>
    </row>
    <row r="173" ht="20.25" customHeight="1" spans="1:3">
      <c r="A173" s="255" t="s">
        <v>368</v>
      </c>
      <c r="B173" s="256" t="s">
        <v>369</v>
      </c>
      <c r="C173" s="257">
        <v>2800</v>
      </c>
    </row>
    <row r="174" ht="20.25" customHeight="1" spans="1:3">
      <c r="A174" s="255" t="s">
        <v>370</v>
      </c>
      <c r="B174" s="256" t="s">
        <v>369</v>
      </c>
      <c r="C174" s="257">
        <v>2800</v>
      </c>
    </row>
    <row r="175" ht="20.25" customHeight="1" spans="1:3">
      <c r="A175" s="251" t="s">
        <v>371</v>
      </c>
      <c r="B175" s="252" t="s">
        <v>49</v>
      </c>
      <c r="C175" s="253">
        <v>11782.68</v>
      </c>
    </row>
    <row r="176" ht="20.25" customHeight="1" spans="1:3">
      <c r="A176" s="255" t="s">
        <v>372</v>
      </c>
      <c r="B176" s="272" t="s">
        <v>373</v>
      </c>
      <c r="C176" s="257">
        <v>603</v>
      </c>
    </row>
    <row r="177" ht="20.25" customHeight="1" spans="1:3">
      <c r="A177" s="255" t="s">
        <v>374</v>
      </c>
      <c r="B177" s="256" t="s">
        <v>375</v>
      </c>
      <c r="C177" s="257">
        <v>55</v>
      </c>
    </row>
    <row r="178" ht="20.25" customHeight="1" spans="1:3">
      <c r="A178" s="255" t="s">
        <v>376</v>
      </c>
      <c r="B178" s="256" t="s">
        <v>377</v>
      </c>
      <c r="C178" s="257">
        <v>10</v>
      </c>
    </row>
    <row r="179" ht="20.25" customHeight="1" spans="1:3">
      <c r="A179" s="255" t="s">
        <v>378</v>
      </c>
      <c r="B179" s="256" t="s">
        <v>379</v>
      </c>
      <c r="C179" s="257">
        <v>13</v>
      </c>
    </row>
    <row r="180" ht="20.25" customHeight="1" spans="1:3">
      <c r="A180" s="255" t="s">
        <v>380</v>
      </c>
      <c r="B180" s="256" t="s">
        <v>381</v>
      </c>
      <c r="C180" s="257">
        <v>525</v>
      </c>
    </row>
    <row r="181" ht="20.25" customHeight="1" spans="1:3">
      <c r="A181" s="255" t="s">
        <v>382</v>
      </c>
      <c r="B181" s="256" t="s">
        <v>383</v>
      </c>
      <c r="C181" s="257">
        <v>9240.89</v>
      </c>
    </row>
    <row r="182" s="235" customFormat="1" ht="20.25" customHeight="1" spans="1:10">
      <c r="A182" s="255" t="s">
        <v>384</v>
      </c>
      <c r="B182" s="256" t="s">
        <v>73</v>
      </c>
      <c r="C182" s="257">
        <v>349.92</v>
      </c>
      <c r="D182" s="265"/>
      <c r="G182" s="266"/>
      <c r="H182" s="266"/>
      <c r="I182" s="269"/>
      <c r="J182" s="270"/>
    </row>
    <row r="183" ht="20.25" customHeight="1" spans="1:3">
      <c r="A183" s="255" t="s">
        <v>385</v>
      </c>
      <c r="B183" s="256" t="s">
        <v>120</v>
      </c>
      <c r="C183" s="257">
        <v>50</v>
      </c>
    </row>
    <row r="184" ht="20.25" customHeight="1" spans="1:3">
      <c r="A184" s="255" t="s">
        <v>386</v>
      </c>
      <c r="B184" s="256" t="s">
        <v>387</v>
      </c>
      <c r="C184" s="257">
        <v>2372.97</v>
      </c>
    </row>
    <row r="185" ht="20.25" customHeight="1" spans="1:3">
      <c r="A185" s="255" t="s">
        <v>388</v>
      </c>
      <c r="B185" s="256" t="s">
        <v>389</v>
      </c>
      <c r="C185" s="257">
        <v>5845</v>
      </c>
    </row>
    <row r="186" ht="20.25" customHeight="1" spans="1:3">
      <c r="A186" s="255" t="s">
        <v>390</v>
      </c>
      <c r="B186" s="256" t="s">
        <v>391</v>
      </c>
      <c r="C186" s="257">
        <v>308</v>
      </c>
    </row>
    <row r="187" ht="20.25" customHeight="1" spans="1:3">
      <c r="A187" s="255" t="s">
        <v>392</v>
      </c>
      <c r="B187" s="256" t="s">
        <v>393</v>
      </c>
      <c r="C187" s="257">
        <v>315</v>
      </c>
    </row>
    <row r="188" ht="20.25" customHeight="1" spans="1:3">
      <c r="A188" s="255" t="s">
        <v>394</v>
      </c>
      <c r="B188" s="256" t="s">
        <v>395</v>
      </c>
      <c r="C188" s="257">
        <v>45</v>
      </c>
    </row>
    <row r="189" ht="20.25" customHeight="1" spans="1:3">
      <c r="A189" s="255" t="s">
        <v>396</v>
      </c>
      <c r="B189" s="256" t="s">
        <v>397</v>
      </c>
      <c r="C189" s="257">
        <v>30</v>
      </c>
    </row>
    <row r="190" ht="20.25" customHeight="1" spans="1:3">
      <c r="A190" s="255" t="s">
        <v>398</v>
      </c>
      <c r="B190" s="256" t="s">
        <v>399</v>
      </c>
      <c r="C190" s="257">
        <v>15</v>
      </c>
    </row>
    <row r="191" ht="20.25" customHeight="1" spans="1:3">
      <c r="A191" s="255" t="s">
        <v>400</v>
      </c>
      <c r="B191" s="256" t="s">
        <v>401</v>
      </c>
      <c r="C191" s="257">
        <v>1483.8</v>
      </c>
    </row>
    <row r="192" ht="20.25" customHeight="1" spans="1:3">
      <c r="A192" s="255" t="s">
        <v>402</v>
      </c>
      <c r="B192" s="256" t="s">
        <v>403</v>
      </c>
      <c r="C192" s="257">
        <v>1483.8</v>
      </c>
    </row>
    <row r="193" ht="20.25" customHeight="1" spans="1:3">
      <c r="A193" s="255" t="s">
        <v>404</v>
      </c>
      <c r="B193" s="256" t="s">
        <v>405</v>
      </c>
      <c r="C193" s="257">
        <v>60</v>
      </c>
    </row>
    <row r="194" ht="20.25" customHeight="1" spans="1:3">
      <c r="A194" s="264">
        <v>2130803</v>
      </c>
      <c r="B194" s="256" t="s">
        <v>406</v>
      </c>
      <c r="C194" s="257">
        <v>50</v>
      </c>
    </row>
    <row r="195" ht="20.25" customHeight="1" spans="1:3">
      <c r="A195" s="255" t="s">
        <v>407</v>
      </c>
      <c r="B195" s="256" t="s">
        <v>408</v>
      </c>
      <c r="C195" s="257">
        <v>10</v>
      </c>
    </row>
    <row r="196" ht="20.25" customHeight="1" spans="1:3">
      <c r="A196" s="255" t="s">
        <v>409</v>
      </c>
      <c r="B196" s="256" t="s">
        <v>410</v>
      </c>
      <c r="C196" s="257">
        <v>350</v>
      </c>
    </row>
    <row r="197" ht="20.25" customHeight="1" spans="1:3">
      <c r="A197" s="255" t="s">
        <v>411</v>
      </c>
      <c r="B197" s="256" t="s">
        <v>410</v>
      </c>
      <c r="C197" s="257">
        <v>350</v>
      </c>
    </row>
    <row r="198" ht="20.25" customHeight="1" spans="1:3">
      <c r="A198" s="251" t="s">
        <v>412</v>
      </c>
      <c r="B198" s="252" t="s">
        <v>50</v>
      </c>
      <c r="C198" s="253">
        <v>195</v>
      </c>
    </row>
    <row r="199" ht="20.25" customHeight="1" spans="1:3">
      <c r="A199" s="255" t="s">
        <v>413</v>
      </c>
      <c r="B199" s="256" t="s">
        <v>414</v>
      </c>
      <c r="C199" s="257">
        <v>15</v>
      </c>
    </row>
    <row r="200" ht="20.25" customHeight="1" spans="1:3">
      <c r="A200" s="255" t="s">
        <v>415</v>
      </c>
      <c r="B200" s="256" t="s">
        <v>73</v>
      </c>
      <c r="C200" s="257">
        <v>15</v>
      </c>
    </row>
    <row r="201" ht="20.25" customHeight="1" spans="1:3">
      <c r="A201" s="255" t="s">
        <v>416</v>
      </c>
      <c r="B201" s="256" t="s">
        <v>417</v>
      </c>
      <c r="C201" s="257">
        <v>180</v>
      </c>
    </row>
    <row r="202" ht="20.25" customHeight="1" spans="1:3">
      <c r="A202" s="255" t="s">
        <v>418</v>
      </c>
      <c r="B202" s="256" t="s">
        <v>419</v>
      </c>
      <c r="C202" s="257">
        <v>180</v>
      </c>
    </row>
    <row r="203" ht="20.25" customHeight="1" spans="1:3">
      <c r="A203" s="251" t="s">
        <v>420</v>
      </c>
      <c r="B203" s="252" t="s">
        <v>53</v>
      </c>
      <c r="C203" s="253">
        <v>40</v>
      </c>
    </row>
    <row r="204" ht="20.25" customHeight="1" spans="1:3">
      <c r="A204" s="255" t="s">
        <v>421</v>
      </c>
      <c r="B204" s="256" t="s">
        <v>422</v>
      </c>
      <c r="C204" s="257">
        <v>40</v>
      </c>
    </row>
    <row r="205" ht="20.25" customHeight="1" spans="1:3">
      <c r="A205" s="255" t="s">
        <v>423</v>
      </c>
      <c r="B205" s="256" t="s">
        <v>73</v>
      </c>
      <c r="C205" s="257">
        <v>40</v>
      </c>
    </row>
    <row r="206" ht="20.25" customHeight="1" spans="1:3">
      <c r="A206" s="251" t="s">
        <v>424</v>
      </c>
      <c r="B206" s="252" t="s">
        <v>54</v>
      </c>
      <c r="C206" s="253">
        <v>40</v>
      </c>
    </row>
    <row r="207" ht="20.25" customHeight="1" spans="1:3">
      <c r="A207" s="255" t="s">
        <v>425</v>
      </c>
      <c r="B207" s="256" t="s">
        <v>426</v>
      </c>
      <c r="C207" s="257">
        <v>10</v>
      </c>
    </row>
    <row r="208" ht="20.25" customHeight="1" spans="1:3">
      <c r="A208" s="255" t="s">
        <v>427</v>
      </c>
      <c r="B208" s="256" t="s">
        <v>73</v>
      </c>
      <c r="C208" s="257">
        <v>10</v>
      </c>
    </row>
    <row r="209" ht="20.25" customHeight="1" spans="1:3">
      <c r="A209" s="255" t="s">
        <v>428</v>
      </c>
      <c r="B209" s="256" t="s">
        <v>429</v>
      </c>
      <c r="C209" s="257">
        <v>30</v>
      </c>
    </row>
    <row r="210" ht="20.25" customHeight="1" spans="1:3">
      <c r="A210" s="255" t="s">
        <v>430</v>
      </c>
      <c r="B210" s="256" t="s">
        <v>431</v>
      </c>
      <c r="C210" s="257">
        <v>30</v>
      </c>
    </row>
    <row r="211" ht="20.25" customHeight="1" spans="1:3">
      <c r="A211" s="251" t="s">
        <v>432</v>
      </c>
      <c r="B211" s="252" t="s">
        <v>55</v>
      </c>
      <c r="C211" s="253">
        <v>11190.18</v>
      </c>
    </row>
    <row r="212" ht="20.25" customHeight="1" spans="1:3">
      <c r="A212" s="255" t="s">
        <v>433</v>
      </c>
      <c r="B212" s="256" t="s">
        <v>434</v>
      </c>
      <c r="C212" s="257">
        <v>11190.18</v>
      </c>
    </row>
    <row r="213" s="235" customFormat="1" ht="20.25" customHeight="1" spans="1:10">
      <c r="A213" s="255" t="s">
        <v>435</v>
      </c>
      <c r="B213" s="256" t="s">
        <v>73</v>
      </c>
      <c r="C213" s="257">
        <v>2058.18</v>
      </c>
      <c r="D213" s="265"/>
      <c r="G213" s="266"/>
      <c r="H213" s="266"/>
      <c r="I213" s="269"/>
      <c r="J213" s="270"/>
    </row>
    <row r="214" ht="20.25" customHeight="1" spans="1:3">
      <c r="A214" s="255" t="s">
        <v>436</v>
      </c>
      <c r="B214" s="256" t="s">
        <v>437</v>
      </c>
      <c r="C214" s="257">
        <v>50</v>
      </c>
    </row>
    <row r="215" ht="20.25" customHeight="1" spans="1:3">
      <c r="A215" s="255" t="s">
        <v>438</v>
      </c>
      <c r="B215" s="256" t="s">
        <v>439</v>
      </c>
      <c r="C215" s="257">
        <v>9067</v>
      </c>
    </row>
    <row r="216" s="235" customFormat="1" ht="20.25" customHeight="1" spans="1:10">
      <c r="A216" s="255" t="s">
        <v>440</v>
      </c>
      <c r="B216" s="256" t="s">
        <v>83</v>
      </c>
      <c r="C216" s="257">
        <v>15</v>
      </c>
      <c r="D216" s="265"/>
      <c r="G216" s="266"/>
      <c r="H216" s="266"/>
      <c r="I216" s="269"/>
      <c r="J216" s="270"/>
    </row>
    <row r="217" ht="20.25" customHeight="1" spans="1:3">
      <c r="A217" s="251" t="s">
        <v>441</v>
      </c>
      <c r="B217" s="252" t="s">
        <v>56</v>
      </c>
      <c r="C217" s="253">
        <v>1864.81</v>
      </c>
    </row>
    <row r="218" ht="20.25" customHeight="1" spans="1:3">
      <c r="A218" s="255" t="s">
        <v>442</v>
      </c>
      <c r="B218" s="256" t="s">
        <v>443</v>
      </c>
      <c r="C218" s="257">
        <v>1864.81</v>
      </c>
    </row>
    <row r="219" ht="20.25" customHeight="1" spans="1:3">
      <c r="A219" s="255" t="s">
        <v>444</v>
      </c>
      <c r="B219" s="256" t="s">
        <v>445</v>
      </c>
      <c r="C219" s="257">
        <v>1864.81</v>
      </c>
    </row>
    <row r="220" ht="18" customHeight="1" spans="1:3">
      <c r="A220" s="251" t="s">
        <v>446</v>
      </c>
      <c r="B220" s="252" t="s">
        <v>59</v>
      </c>
      <c r="C220" s="253">
        <v>260</v>
      </c>
    </row>
    <row r="221" ht="18" customHeight="1" spans="1:3">
      <c r="A221" s="255" t="s">
        <v>447</v>
      </c>
      <c r="B221" s="256" t="s">
        <v>448</v>
      </c>
      <c r="C221" s="257">
        <v>40</v>
      </c>
    </row>
    <row r="222" s="235" customFormat="1" ht="18" customHeight="1" spans="1:10">
      <c r="A222" s="255" t="s">
        <v>449</v>
      </c>
      <c r="B222" s="256" t="s">
        <v>450</v>
      </c>
      <c r="C222" s="257">
        <v>40</v>
      </c>
      <c r="D222" s="265"/>
      <c r="G222" s="266"/>
      <c r="H222" s="266"/>
      <c r="I222" s="269"/>
      <c r="J222" s="270"/>
    </row>
    <row r="223" ht="18" customHeight="1" spans="1:3">
      <c r="A223" s="255" t="s">
        <v>451</v>
      </c>
      <c r="B223" s="256" t="s">
        <v>452</v>
      </c>
      <c r="C223" s="257">
        <v>200</v>
      </c>
    </row>
    <row r="224" ht="18" customHeight="1" spans="1:3">
      <c r="A224" s="255" t="s">
        <v>453</v>
      </c>
      <c r="B224" s="256" t="s">
        <v>454</v>
      </c>
      <c r="C224" s="257">
        <v>0</v>
      </c>
    </row>
    <row r="225" ht="18" customHeight="1" spans="1:3">
      <c r="A225" s="255" t="s">
        <v>455</v>
      </c>
      <c r="B225" s="256" t="s">
        <v>456</v>
      </c>
      <c r="C225" s="257">
        <v>200</v>
      </c>
    </row>
    <row r="226" ht="18" customHeight="1" spans="1:3">
      <c r="A226" s="255" t="s">
        <v>457</v>
      </c>
      <c r="B226" s="256" t="s">
        <v>458</v>
      </c>
      <c r="C226" s="257">
        <v>20</v>
      </c>
    </row>
    <row r="227" ht="18" customHeight="1" spans="1:3">
      <c r="A227" s="255" t="s">
        <v>459</v>
      </c>
      <c r="B227" s="256" t="s">
        <v>460</v>
      </c>
      <c r="C227" s="257">
        <v>20</v>
      </c>
    </row>
    <row r="228" ht="18" customHeight="1" spans="1:3">
      <c r="A228" s="251" t="s">
        <v>461</v>
      </c>
      <c r="B228" s="252" t="s">
        <v>60</v>
      </c>
      <c r="C228" s="253">
        <v>2000</v>
      </c>
    </row>
    <row r="229" ht="18" customHeight="1" spans="1:3">
      <c r="A229" s="251" t="s">
        <v>462</v>
      </c>
      <c r="B229" s="252" t="s">
        <v>61</v>
      </c>
      <c r="C229" s="253">
        <v>4000</v>
      </c>
    </row>
    <row r="230" s="235" customFormat="1" ht="18" customHeight="1" spans="1:10">
      <c r="A230" s="255" t="s">
        <v>463</v>
      </c>
      <c r="B230" s="256" t="s">
        <v>464</v>
      </c>
      <c r="C230" s="257">
        <v>4000</v>
      </c>
      <c r="D230" s="265"/>
      <c r="G230" s="266"/>
      <c r="H230" s="266"/>
      <c r="I230" s="269"/>
      <c r="J230" s="270"/>
    </row>
    <row r="231" ht="18" customHeight="1" spans="1:3">
      <c r="A231" s="251" t="s">
        <v>465</v>
      </c>
      <c r="B231" s="252" t="s">
        <v>62</v>
      </c>
      <c r="C231" s="253">
        <v>23970</v>
      </c>
    </row>
    <row r="232" ht="18" customHeight="1" spans="1:3">
      <c r="A232" s="255" t="s">
        <v>466</v>
      </c>
      <c r="B232" s="256" t="s">
        <v>467</v>
      </c>
      <c r="C232" s="257">
        <v>23970</v>
      </c>
    </row>
    <row r="233" s="235" customFormat="1" ht="18" customHeight="1" spans="1:10">
      <c r="A233" s="255" t="s">
        <v>468</v>
      </c>
      <c r="B233" s="256" t="s">
        <v>469</v>
      </c>
      <c r="C233" s="257">
        <v>23970</v>
      </c>
      <c r="D233" s="265"/>
      <c r="G233" s="266"/>
      <c r="H233" s="266"/>
      <c r="I233" s="269"/>
      <c r="J233" s="270"/>
    </row>
    <row r="234" ht="18" customHeight="1" spans="1:3">
      <c r="A234" s="251" t="s">
        <v>51</v>
      </c>
      <c r="B234" s="252" t="s">
        <v>63</v>
      </c>
      <c r="C234" s="253">
        <v>7355</v>
      </c>
    </row>
    <row r="235" ht="18" customHeight="1" spans="1:3">
      <c r="A235" s="255" t="s">
        <v>470</v>
      </c>
      <c r="B235" s="256" t="s">
        <v>471</v>
      </c>
      <c r="C235" s="257">
        <v>7355</v>
      </c>
    </row>
    <row r="236" ht="18" customHeight="1" spans="1:3">
      <c r="A236" s="273" t="s">
        <v>57</v>
      </c>
      <c r="B236" s="274" t="s">
        <v>472</v>
      </c>
      <c r="C236" s="275">
        <v>7355</v>
      </c>
    </row>
    <row r="237" ht="18" customHeight="1" spans="1:3">
      <c r="A237" s="276" t="s">
        <v>473</v>
      </c>
      <c r="B237" s="277" t="s">
        <v>64</v>
      </c>
      <c r="C237" s="278">
        <v>200</v>
      </c>
    </row>
    <row r="238" ht="18" customHeight="1" spans="1:3">
      <c r="A238" s="273" t="s">
        <v>474</v>
      </c>
      <c r="B238" s="274" t="s">
        <v>475</v>
      </c>
      <c r="C238" s="275">
        <v>200</v>
      </c>
    </row>
    <row r="239" ht="19" customHeight="1" spans="1:3">
      <c r="A239" s="279" t="s">
        <v>24</v>
      </c>
      <c r="B239" s="280"/>
      <c r="C239" s="253">
        <v>162077.3</v>
      </c>
    </row>
  </sheetData>
  <autoFilter ref="A4:T239">
    <extLst/>
  </autoFilter>
  <mergeCells count="2">
    <mergeCell ref="A2:C2"/>
    <mergeCell ref="A239:B239"/>
  </mergeCells>
  <printOptions horizontalCentered="1"/>
  <pageMargins left="0.748031496062992" right="0.748031496062992" top="0.984251968503937" bottom="0.984251968503937" header="0.511811023622047" footer="0.511811023622047"/>
  <pageSetup paperSize="9" scale="95" orientation="portrait"/>
  <headerFooter alignWithMargins="0"/>
  <rowBreaks count="1" manualBreakCount="1">
    <brk id="204"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E73"/>
  <sheetViews>
    <sheetView view="pageBreakPreview" zoomScaleNormal="100" workbookViewId="0">
      <selection activeCell="C73" sqref="C73"/>
    </sheetView>
  </sheetViews>
  <sheetFormatPr defaultColWidth="9" defaultRowHeight="15.75" outlineLevelCol="4"/>
  <cols>
    <col min="1" max="1" width="19.375" style="79" customWidth="1"/>
    <col min="2" max="2" width="38.625" style="79" customWidth="1"/>
    <col min="3" max="3" width="17.25" style="80" customWidth="1"/>
    <col min="4" max="16384" width="9" style="79"/>
  </cols>
  <sheetData>
    <row r="1" ht="21" customHeight="1" spans="1:1">
      <c r="A1" s="76" t="s">
        <v>476</v>
      </c>
    </row>
    <row r="2" ht="24.75" customHeight="1" spans="1:3">
      <c r="A2" s="81" t="s">
        <v>477</v>
      </c>
      <c r="B2" s="82"/>
      <c r="C2" s="82"/>
    </row>
    <row r="3" s="76" customFormat="1" ht="24" customHeight="1" spans="3:3">
      <c r="C3" s="83" t="s">
        <v>27</v>
      </c>
    </row>
    <row r="4" s="77" customFormat="1" ht="43.5" customHeight="1" spans="1:3">
      <c r="A4" s="84" t="s">
        <v>67</v>
      </c>
      <c r="B4" s="84" t="s">
        <v>68</v>
      </c>
      <c r="C4" s="85" t="s">
        <v>4</v>
      </c>
    </row>
    <row r="5" s="219" customFormat="1" ht="21" customHeight="1" spans="1:3">
      <c r="A5" s="220" t="s">
        <v>478</v>
      </c>
      <c r="B5" s="220" t="s">
        <v>479</v>
      </c>
      <c r="C5" s="221">
        <v>11589.88</v>
      </c>
    </row>
    <row r="6" s="142" customFormat="1" ht="21" customHeight="1" spans="1:3">
      <c r="A6" s="222" t="s">
        <v>480</v>
      </c>
      <c r="B6" s="223" t="s">
        <v>481</v>
      </c>
      <c r="C6" s="224">
        <v>6064.71</v>
      </c>
    </row>
    <row r="7" s="76" customFormat="1" ht="21" customHeight="1" spans="1:3">
      <c r="A7" s="222" t="s">
        <v>482</v>
      </c>
      <c r="B7" s="223" t="s">
        <v>483</v>
      </c>
      <c r="C7" s="225">
        <v>3691.04</v>
      </c>
    </row>
    <row r="8" s="77" customFormat="1" ht="21" customHeight="1" spans="1:3">
      <c r="A8" s="222" t="s">
        <v>484</v>
      </c>
      <c r="B8" s="223" t="s">
        <v>445</v>
      </c>
      <c r="C8" s="225">
        <v>1235.38</v>
      </c>
    </row>
    <row r="9" s="76" customFormat="1" ht="21" customHeight="1" spans="1:5">
      <c r="A9" s="222" t="s">
        <v>485</v>
      </c>
      <c r="B9" s="223" t="s">
        <v>486</v>
      </c>
      <c r="C9" s="225">
        <v>598.75</v>
      </c>
      <c r="E9" s="87"/>
    </row>
    <row r="10" s="77" customFormat="1" ht="21" customHeight="1" spans="1:3">
      <c r="A10" s="220" t="s">
        <v>487</v>
      </c>
      <c r="B10" s="220" t="s">
        <v>488</v>
      </c>
      <c r="C10" s="221">
        <v>2697.41</v>
      </c>
    </row>
    <row r="11" s="77" customFormat="1" ht="21" customHeight="1" spans="1:3">
      <c r="A11" s="222" t="s">
        <v>489</v>
      </c>
      <c r="B11" s="223" t="s">
        <v>490</v>
      </c>
      <c r="C11" s="225">
        <v>2315.87</v>
      </c>
    </row>
    <row r="12" ht="21" customHeight="1" spans="1:3">
      <c r="A12" s="222" t="s">
        <v>491</v>
      </c>
      <c r="B12" s="223" t="s">
        <v>492</v>
      </c>
      <c r="C12" s="225">
        <v>86.4</v>
      </c>
    </row>
    <row r="13" ht="21" customHeight="1" spans="1:3">
      <c r="A13" s="222" t="s">
        <v>493</v>
      </c>
      <c r="B13" s="223" t="s">
        <v>494</v>
      </c>
      <c r="C13" s="225">
        <v>97.75</v>
      </c>
    </row>
    <row r="14" ht="21" customHeight="1" spans="1:3">
      <c r="A14" s="222" t="s">
        <v>495</v>
      </c>
      <c r="B14" s="223" t="s">
        <v>496</v>
      </c>
      <c r="C14" s="225">
        <v>50</v>
      </c>
    </row>
    <row r="15" ht="21" customHeight="1" spans="1:3">
      <c r="A15" s="222" t="s">
        <v>497</v>
      </c>
      <c r="B15" s="223" t="s">
        <v>498</v>
      </c>
      <c r="C15" s="225">
        <v>10</v>
      </c>
    </row>
    <row r="16" ht="21" customHeight="1" spans="1:3">
      <c r="A16" s="222" t="s">
        <v>499</v>
      </c>
      <c r="B16" s="223" t="s">
        <v>500</v>
      </c>
      <c r="C16" s="225">
        <v>13.15</v>
      </c>
    </row>
    <row r="17" ht="21" customHeight="1" spans="1:3">
      <c r="A17" s="222" t="s">
        <v>501</v>
      </c>
      <c r="B17" s="223" t="s">
        <v>502</v>
      </c>
      <c r="C17" s="225"/>
    </row>
    <row r="18" ht="21" customHeight="1" spans="1:3">
      <c r="A18" s="222" t="s">
        <v>503</v>
      </c>
      <c r="B18" s="223" t="s">
        <v>504</v>
      </c>
      <c r="C18" s="225">
        <v>88.5</v>
      </c>
    </row>
    <row r="19" ht="21" customHeight="1" spans="1:3">
      <c r="A19" s="222" t="s">
        <v>505</v>
      </c>
      <c r="B19" s="223" t="s">
        <v>506</v>
      </c>
      <c r="C19" s="225">
        <v>8</v>
      </c>
    </row>
    <row r="20" ht="21" customHeight="1" spans="1:3">
      <c r="A20" s="222" t="s">
        <v>507</v>
      </c>
      <c r="B20" s="223" t="s">
        <v>508</v>
      </c>
      <c r="C20" s="225">
        <v>27.74</v>
      </c>
    </row>
    <row r="21" s="78" customFormat="1" ht="21" customHeight="1" spans="1:3">
      <c r="A21" s="220" t="s">
        <v>509</v>
      </c>
      <c r="B21" s="220" t="s">
        <v>510</v>
      </c>
      <c r="C21" s="221">
        <v>47.68</v>
      </c>
    </row>
    <row r="22" ht="21" customHeight="1" spans="1:3">
      <c r="A22" s="222" t="s">
        <v>511</v>
      </c>
      <c r="B22" s="223" t="s">
        <v>512</v>
      </c>
      <c r="C22" s="225"/>
    </row>
    <row r="23" ht="21" customHeight="1" spans="1:3">
      <c r="A23" s="222" t="s">
        <v>513</v>
      </c>
      <c r="B23" s="223" t="s">
        <v>514</v>
      </c>
      <c r="C23" s="225"/>
    </row>
    <row r="24" ht="21" customHeight="1" spans="1:3">
      <c r="A24" s="222" t="s">
        <v>515</v>
      </c>
      <c r="B24" s="223" t="s">
        <v>516</v>
      </c>
      <c r="C24" s="225"/>
    </row>
    <row r="25" ht="21" customHeight="1" spans="1:3">
      <c r="A25" s="222" t="s">
        <v>517</v>
      </c>
      <c r="B25" s="223" t="s">
        <v>518</v>
      </c>
      <c r="C25" s="225"/>
    </row>
    <row r="26" ht="21" customHeight="1" spans="1:3">
      <c r="A26" s="222" t="s">
        <v>519</v>
      </c>
      <c r="B26" s="223" t="s">
        <v>520</v>
      </c>
      <c r="C26" s="225">
        <v>47.68</v>
      </c>
    </row>
    <row r="27" ht="21" customHeight="1" spans="1:3">
      <c r="A27" s="222" t="s">
        <v>521</v>
      </c>
      <c r="B27" s="223" t="s">
        <v>522</v>
      </c>
      <c r="C27" s="225"/>
    </row>
    <row r="28" ht="21" customHeight="1" spans="1:3">
      <c r="A28" s="222" t="s">
        <v>523</v>
      </c>
      <c r="B28" s="223" t="s">
        <v>524</v>
      </c>
      <c r="C28" s="225"/>
    </row>
    <row r="29" s="78" customFormat="1" ht="21" customHeight="1" spans="1:3">
      <c r="A29" s="220" t="s">
        <v>525</v>
      </c>
      <c r="B29" s="220" t="s">
        <v>526</v>
      </c>
      <c r="C29" s="221">
        <v>31113.21</v>
      </c>
    </row>
    <row r="30" ht="21" customHeight="1" spans="1:3">
      <c r="A30" s="222" t="s">
        <v>527</v>
      </c>
      <c r="B30" s="223" t="s">
        <v>528</v>
      </c>
      <c r="C30" s="225">
        <v>29823.95</v>
      </c>
    </row>
    <row r="31" ht="21" customHeight="1" spans="1:3">
      <c r="A31" s="222" t="s">
        <v>529</v>
      </c>
      <c r="B31" s="223" t="s">
        <v>530</v>
      </c>
      <c r="C31" s="225">
        <v>1289.26</v>
      </c>
    </row>
    <row r="32" ht="21" customHeight="1" spans="1:3">
      <c r="A32" s="222" t="s">
        <v>531</v>
      </c>
      <c r="B32" s="223" t="s">
        <v>532</v>
      </c>
      <c r="C32" s="225"/>
    </row>
    <row r="33" s="78" customFormat="1" ht="21" customHeight="1" spans="1:3">
      <c r="A33" s="220" t="s">
        <v>533</v>
      </c>
      <c r="B33" s="220" t="s">
        <v>534</v>
      </c>
      <c r="C33" s="221">
        <v>34.21</v>
      </c>
    </row>
    <row r="34" ht="21" customHeight="1" spans="1:3">
      <c r="A34" s="222" t="s">
        <v>535</v>
      </c>
      <c r="B34" s="223" t="s">
        <v>536</v>
      </c>
      <c r="C34" s="225">
        <v>34.21</v>
      </c>
    </row>
    <row r="35" ht="21" customHeight="1" spans="1:3">
      <c r="A35" s="226" t="s">
        <v>537</v>
      </c>
      <c r="B35" s="223" t="s">
        <v>538</v>
      </c>
      <c r="C35" s="225"/>
    </row>
    <row r="36" s="78" customFormat="1" ht="21" customHeight="1" spans="1:3">
      <c r="A36" s="220" t="s">
        <v>539</v>
      </c>
      <c r="B36" s="220" t="s">
        <v>540</v>
      </c>
      <c r="C36" s="225"/>
    </row>
    <row r="37" ht="21" customHeight="1" spans="1:3">
      <c r="A37" s="222" t="s">
        <v>541</v>
      </c>
      <c r="B37" s="223" t="s">
        <v>542</v>
      </c>
      <c r="C37" s="225"/>
    </row>
    <row r="38" ht="21" customHeight="1" spans="1:3">
      <c r="A38" s="222" t="s">
        <v>543</v>
      </c>
      <c r="B38" s="223" t="s">
        <v>544</v>
      </c>
      <c r="C38" s="225"/>
    </row>
    <row r="39" ht="21" customHeight="1" spans="1:3">
      <c r="A39" s="222" t="s">
        <v>545</v>
      </c>
      <c r="B39" s="223" t="s">
        <v>546</v>
      </c>
      <c r="C39" s="225"/>
    </row>
    <row r="40" s="78" customFormat="1" ht="20.25" customHeight="1" spans="1:3">
      <c r="A40" s="220" t="s">
        <v>547</v>
      </c>
      <c r="B40" s="220" t="s">
        <v>548</v>
      </c>
      <c r="C40" s="225"/>
    </row>
    <row r="41" ht="20.25" customHeight="1" spans="1:3">
      <c r="A41" s="222" t="s">
        <v>549</v>
      </c>
      <c r="B41" s="223" t="s">
        <v>550</v>
      </c>
      <c r="C41" s="225"/>
    </row>
    <row r="42" ht="20.25" customHeight="1" spans="1:3">
      <c r="A42" s="226" t="s">
        <v>551</v>
      </c>
      <c r="B42" s="223" t="s">
        <v>552</v>
      </c>
      <c r="C42" s="225"/>
    </row>
    <row r="43" s="78" customFormat="1" ht="20.25" customHeight="1" spans="1:3">
      <c r="A43" s="220">
        <v>509</v>
      </c>
      <c r="B43" s="220" t="s">
        <v>553</v>
      </c>
      <c r="C43" s="221">
        <v>1594.11</v>
      </c>
    </row>
    <row r="44" ht="20.25" customHeight="1" spans="1:3">
      <c r="A44" s="226">
        <v>50901</v>
      </c>
      <c r="B44" s="223" t="s">
        <v>554</v>
      </c>
      <c r="C44" s="225">
        <v>53.12</v>
      </c>
    </row>
    <row r="45" ht="20.25" customHeight="1" spans="1:3">
      <c r="A45" s="226">
        <v>50902</v>
      </c>
      <c r="B45" s="223" t="s">
        <v>555</v>
      </c>
      <c r="C45" s="225"/>
    </row>
    <row r="46" ht="20.25" customHeight="1" spans="1:3">
      <c r="A46" s="226">
        <v>50903</v>
      </c>
      <c r="B46" s="223" t="s">
        <v>556</v>
      </c>
      <c r="C46" s="225"/>
    </row>
    <row r="47" ht="20.25" customHeight="1" spans="1:3">
      <c r="A47" s="226">
        <v>50905</v>
      </c>
      <c r="B47" s="223" t="s">
        <v>557</v>
      </c>
      <c r="C47" s="225">
        <v>1540.99</v>
      </c>
    </row>
    <row r="48" ht="20.25" customHeight="1" spans="1:3">
      <c r="A48" s="226">
        <v>50999</v>
      </c>
      <c r="B48" s="223" t="s">
        <v>558</v>
      </c>
      <c r="C48" s="225"/>
    </row>
    <row r="49" s="78" customFormat="1" ht="20.25" customHeight="1" spans="1:3">
      <c r="A49" s="220" t="s">
        <v>559</v>
      </c>
      <c r="B49" s="220" t="s">
        <v>560</v>
      </c>
      <c r="C49" s="225"/>
    </row>
    <row r="50" ht="20.25" customHeight="1" spans="1:3">
      <c r="A50" s="226" t="s">
        <v>561</v>
      </c>
      <c r="B50" s="223" t="s">
        <v>562</v>
      </c>
      <c r="C50" s="225"/>
    </row>
    <row r="51" ht="20.25" customHeight="1" spans="1:3">
      <c r="A51" s="226" t="s">
        <v>563</v>
      </c>
      <c r="B51" s="223" t="s">
        <v>564</v>
      </c>
      <c r="C51" s="225"/>
    </row>
    <row r="52" s="78" customFormat="1" ht="20.25" customHeight="1" spans="1:3">
      <c r="A52" s="220" t="s">
        <v>565</v>
      </c>
      <c r="B52" s="220" t="s">
        <v>566</v>
      </c>
      <c r="C52" s="225"/>
    </row>
    <row r="53" ht="20.25" customHeight="1" spans="1:3">
      <c r="A53" s="226" t="s">
        <v>567</v>
      </c>
      <c r="B53" s="223" t="s">
        <v>568</v>
      </c>
      <c r="C53" s="225"/>
    </row>
    <row r="54" ht="20.25" customHeight="1" spans="1:3">
      <c r="A54" s="226" t="s">
        <v>569</v>
      </c>
      <c r="B54" s="223" t="s">
        <v>570</v>
      </c>
      <c r="C54" s="225"/>
    </row>
    <row r="55" ht="20.25" customHeight="1" spans="1:3">
      <c r="A55" s="226" t="s">
        <v>571</v>
      </c>
      <c r="B55" s="223" t="s">
        <v>572</v>
      </c>
      <c r="C55" s="225"/>
    </row>
    <row r="56" ht="20.25" customHeight="1" spans="1:3">
      <c r="A56" s="226" t="s">
        <v>573</v>
      </c>
      <c r="B56" s="223" t="s">
        <v>574</v>
      </c>
      <c r="C56" s="225"/>
    </row>
    <row r="57" s="78" customFormat="1" ht="20.25" customHeight="1" spans="1:3">
      <c r="A57" s="220" t="s">
        <v>575</v>
      </c>
      <c r="B57" s="220" t="s">
        <v>62</v>
      </c>
      <c r="C57" s="225"/>
    </row>
    <row r="58" ht="20.25" customHeight="1" spans="1:3">
      <c r="A58" s="226" t="s">
        <v>576</v>
      </c>
      <c r="B58" s="223" t="s">
        <v>577</v>
      </c>
      <c r="C58" s="225"/>
    </row>
    <row r="59" ht="20.25" customHeight="1" spans="1:3">
      <c r="A59" s="226" t="s">
        <v>578</v>
      </c>
      <c r="B59" s="223" t="s">
        <v>579</v>
      </c>
      <c r="C59" s="225"/>
    </row>
    <row r="60" s="78" customFormat="1" ht="20.25" customHeight="1" spans="1:3">
      <c r="A60" s="220" t="s">
        <v>580</v>
      </c>
      <c r="B60" s="220" t="s">
        <v>581</v>
      </c>
      <c r="C60" s="225"/>
    </row>
    <row r="61" ht="20.25" customHeight="1" spans="1:3">
      <c r="A61" s="226" t="s">
        <v>582</v>
      </c>
      <c r="B61" s="223" t="s">
        <v>583</v>
      </c>
      <c r="C61" s="225"/>
    </row>
    <row r="62" ht="20.25" customHeight="1" spans="1:3">
      <c r="A62" s="226" t="s">
        <v>584</v>
      </c>
      <c r="B62" s="223" t="s">
        <v>585</v>
      </c>
      <c r="C62" s="225"/>
    </row>
    <row r="63" ht="20.25" customHeight="1" spans="1:3">
      <c r="A63" s="226" t="s">
        <v>586</v>
      </c>
      <c r="B63" s="223" t="s">
        <v>587</v>
      </c>
      <c r="C63" s="225"/>
    </row>
    <row r="64" ht="20.25" customHeight="1" spans="1:3">
      <c r="A64" s="226" t="s">
        <v>588</v>
      </c>
      <c r="B64" s="223" t="s">
        <v>589</v>
      </c>
      <c r="C64" s="225"/>
    </row>
    <row r="65" s="78" customFormat="1" ht="20.25" customHeight="1" spans="1:3">
      <c r="A65" s="220" t="s">
        <v>590</v>
      </c>
      <c r="B65" s="220" t="s">
        <v>591</v>
      </c>
      <c r="C65" s="225"/>
    </row>
    <row r="66" ht="20.25" customHeight="1" spans="1:3">
      <c r="A66" s="226" t="s">
        <v>592</v>
      </c>
      <c r="B66" s="223" t="s">
        <v>60</v>
      </c>
      <c r="C66" s="225"/>
    </row>
    <row r="67" ht="20.25" customHeight="1" spans="1:3">
      <c r="A67" s="226" t="s">
        <v>593</v>
      </c>
      <c r="B67" s="223" t="s">
        <v>594</v>
      </c>
      <c r="C67" s="225"/>
    </row>
    <row r="68" s="78" customFormat="1" ht="20.25" customHeight="1" spans="1:3">
      <c r="A68" s="220" t="s">
        <v>595</v>
      </c>
      <c r="B68" s="220" t="s">
        <v>61</v>
      </c>
      <c r="C68" s="225"/>
    </row>
    <row r="69" ht="20.25" customHeight="1" spans="1:3">
      <c r="A69" s="226" t="s">
        <v>596</v>
      </c>
      <c r="B69" s="223" t="s">
        <v>597</v>
      </c>
      <c r="C69" s="225"/>
    </row>
    <row r="70" ht="20.25" customHeight="1" spans="1:3">
      <c r="A70" s="226" t="s">
        <v>598</v>
      </c>
      <c r="B70" s="223" t="s">
        <v>599</v>
      </c>
      <c r="C70" s="225"/>
    </row>
    <row r="71" ht="20.25" customHeight="1" spans="1:3">
      <c r="A71" s="226" t="s">
        <v>600</v>
      </c>
      <c r="B71" s="227" t="s">
        <v>601</v>
      </c>
      <c r="C71" s="225"/>
    </row>
    <row r="72" ht="20.25" customHeight="1" spans="1:3">
      <c r="A72" s="226" t="s">
        <v>602</v>
      </c>
      <c r="B72" s="223" t="s">
        <v>61</v>
      </c>
      <c r="C72" s="225"/>
    </row>
    <row r="73" ht="19.5" customHeight="1" spans="1:3">
      <c r="A73" s="228" t="s">
        <v>24</v>
      </c>
      <c r="B73" s="229"/>
      <c r="C73" s="230">
        <f>SUM(C5+C10+C21+C29+C33+C43)</f>
        <v>47076.5</v>
      </c>
    </row>
  </sheetData>
  <mergeCells count="2">
    <mergeCell ref="A2:C2"/>
    <mergeCell ref="A73:B73"/>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Z21"/>
  <sheetViews>
    <sheetView view="pageBreakPreview" zoomScaleNormal="100" workbookViewId="0">
      <selection activeCell="D5" sqref="D5"/>
    </sheetView>
  </sheetViews>
  <sheetFormatPr defaultColWidth="7" defaultRowHeight="15"/>
  <cols>
    <col min="1" max="4" width="20.875" style="38" customWidth="1"/>
    <col min="5" max="5" width="10.375" style="36" hidden="1" customWidth="1"/>
    <col min="6" max="6" width="9.625" style="40" hidden="1" customWidth="1"/>
    <col min="7" max="7" width="8.125" style="40" hidden="1" customWidth="1"/>
    <col min="8" max="8" width="9.625" style="41" hidden="1" customWidth="1"/>
    <col min="9" max="9" width="17.5" style="41" hidden="1" customWidth="1"/>
    <col min="10" max="10" width="12.5" style="42" hidden="1" customWidth="1"/>
    <col min="11" max="11" width="7" style="43" hidden="1" customWidth="1"/>
    <col min="12" max="13" width="7" style="40" hidden="1" customWidth="1"/>
    <col min="14" max="14" width="13.875" style="40" hidden="1" customWidth="1"/>
    <col min="15" max="15" width="7.875" style="40" hidden="1" customWidth="1"/>
    <col min="16" max="16" width="9.5" style="40" hidden="1" customWidth="1"/>
    <col min="17" max="17" width="6.875" style="40" hidden="1" customWidth="1"/>
    <col min="18" max="18" width="9" style="40" hidden="1" customWidth="1"/>
    <col min="19" max="19" width="5.875" style="40" hidden="1" customWidth="1"/>
    <col min="20" max="20" width="5.25" style="40" hidden="1" customWidth="1"/>
    <col min="21" max="21" width="6.5" style="40" hidden="1" customWidth="1"/>
    <col min="22" max="23" width="7" style="40" hidden="1" customWidth="1"/>
    <col min="24" max="24" width="10.625" style="40" hidden="1" customWidth="1"/>
    <col min="25" max="25" width="10.5" style="40" hidden="1" customWidth="1"/>
    <col min="26" max="26" width="7" style="40" hidden="1" customWidth="1"/>
    <col min="27" max="16384" width="7" style="40"/>
  </cols>
  <sheetData>
    <row r="1" ht="21.75" customHeight="1" spans="1:4">
      <c r="A1" s="30" t="s">
        <v>603</v>
      </c>
      <c r="B1" s="30"/>
      <c r="C1" s="30"/>
      <c r="D1" s="30"/>
    </row>
    <row r="2" ht="51.75" customHeight="1" spans="1:10">
      <c r="A2" s="112" t="s">
        <v>604</v>
      </c>
      <c r="B2" s="113"/>
      <c r="C2" s="113"/>
      <c r="D2" s="113"/>
      <c r="H2" s="40"/>
      <c r="I2" s="40"/>
      <c r="J2" s="40"/>
    </row>
    <row r="3" spans="4:14">
      <c r="D3" s="99" t="s">
        <v>605</v>
      </c>
      <c r="F3" s="40">
        <v>12.11</v>
      </c>
      <c r="H3" s="40">
        <v>12.22</v>
      </c>
      <c r="I3" s="40"/>
      <c r="J3" s="40"/>
      <c r="N3" s="40">
        <v>1.2</v>
      </c>
    </row>
    <row r="4" s="111" customFormat="1" ht="39.75" customHeight="1" spans="1:16">
      <c r="A4" s="114" t="s">
        <v>606</v>
      </c>
      <c r="B4" s="47" t="s">
        <v>607</v>
      </c>
      <c r="C4" s="47" t="s">
        <v>608</v>
      </c>
      <c r="D4" s="114" t="s">
        <v>609</v>
      </c>
      <c r="E4" s="37"/>
      <c r="H4" s="115" t="s">
        <v>610</v>
      </c>
      <c r="I4" s="115" t="s">
        <v>611</v>
      </c>
      <c r="J4" s="115" t="s">
        <v>612</v>
      </c>
      <c r="K4" s="122"/>
      <c r="N4" s="115" t="s">
        <v>610</v>
      </c>
      <c r="O4" s="123" t="s">
        <v>611</v>
      </c>
      <c r="P4" s="115" t="s">
        <v>612</v>
      </c>
    </row>
    <row r="5" ht="39.75" customHeight="1" spans="1:25">
      <c r="A5" s="47" t="s">
        <v>613</v>
      </c>
      <c r="B5" s="218">
        <v>0</v>
      </c>
      <c r="C5" s="218">
        <v>0</v>
      </c>
      <c r="D5" s="218">
        <v>0</v>
      </c>
      <c r="H5" s="119" t="str">
        <f>""</f>
        <v/>
      </c>
      <c r="I5" s="119" t="str">
        <f>""</f>
        <v/>
      </c>
      <c r="J5" s="119" t="str">
        <f>""</f>
        <v/>
      </c>
      <c r="N5" s="119" t="str">
        <f>""</f>
        <v/>
      </c>
      <c r="O5" s="124" t="str">
        <f>""</f>
        <v/>
      </c>
      <c r="P5" s="119" t="str">
        <f>""</f>
        <v/>
      </c>
      <c r="X5" s="125" t="e">
        <f>X6+#REF!+#REF!+#REF!+#REF!+#REF!+#REF!+#REF!+#REF!+#REF!+#REF!+#REF!+#REF!+#REF!+#REF!+#REF!+#REF!+#REF!+#REF!+#REF!+#REF!</f>
        <v>#REF!</v>
      </c>
      <c r="Y5" s="125" t="e">
        <f>Y6+#REF!+#REF!+#REF!+#REF!+#REF!+#REF!+#REF!+#REF!+#REF!+#REF!+#REF!+#REF!+#REF!+#REF!+#REF!+#REF!+#REF!+#REF!+#REF!+#REF!</f>
        <v>#REF!</v>
      </c>
    </row>
    <row r="6" ht="19.5" customHeight="1" spans="1:26">
      <c r="A6" s="161" t="s">
        <v>614</v>
      </c>
      <c r="R6" s="73"/>
      <c r="V6" s="74" t="s">
        <v>51</v>
      </c>
      <c r="W6" s="74" t="s">
        <v>52</v>
      </c>
      <c r="X6" s="75">
        <v>19998</v>
      </c>
      <c r="Y6" s="40" t="e">
        <f>#REF!-X6</f>
        <v>#REF!</v>
      </c>
      <c r="Z6" s="40" t="e">
        <f>V6-A6</f>
        <v>#VALUE!</v>
      </c>
    </row>
    <row r="7" ht="19.5" customHeight="1" spans="18:26">
      <c r="R7" s="73"/>
      <c r="V7" s="74" t="s">
        <v>470</v>
      </c>
      <c r="W7" s="74" t="s">
        <v>615</v>
      </c>
      <c r="X7" s="75">
        <v>19998</v>
      </c>
      <c r="Y7" s="40" t="e">
        <f>#REF!-X7</f>
        <v>#REF!</v>
      </c>
      <c r="Z7" s="40">
        <f>V7-A7</f>
        <v>23203</v>
      </c>
    </row>
    <row r="8" ht="19.5" customHeight="1" spans="18:26">
      <c r="R8" s="73"/>
      <c r="V8" s="74" t="s">
        <v>57</v>
      </c>
      <c r="W8" s="74" t="s">
        <v>58</v>
      </c>
      <c r="X8" s="75">
        <v>19998</v>
      </c>
      <c r="Y8" s="40" t="e">
        <f>#REF!-X8</f>
        <v>#REF!</v>
      </c>
      <c r="Z8" s="40">
        <f>V8-A8</f>
        <v>2320301</v>
      </c>
    </row>
    <row r="9" ht="19.5" customHeight="1" spans="18:18">
      <c r="R9" s="73"/>
    </row>
    <row r="10" ht="19.5" customHeight="1" spans="1:18">
      <c r="A10" s="40"/>
      <c r="B10" s="40"/>
      <c r="C10" s="40"/>
      <c r="D10" s="40"/>
      <c r="E10" s="40"/>
      <c r="H10" s="40"/>
      <c r="I10" s="40"/>
      <c r="J10" s="40"/>
      <c r="K10" s="40"/>
      <c r="R10" s="73"/>
    </row>
    <row r="11" ht="19.5" customHeight="1" spans="1:18">
      <c r="A11" s="40"/>
      <c r="B11" s="40"/>
      <c r="C11" s="40"/>
      <c r="D11" s="40"/>
      <c r="E11" s="40"/>
      <c r="H11" s="40"/>
      <c r="I11" s="40"/>
      <c r="J11" s="40"/>
      <c r="K11" s="40"/>
      <c r="R11" s="73"/>
    </row>
    <row r="12" ht="19.5" customHeight="1" spans="1:18">
      <c r="A12" s="40"/>
      <c r="B12" s="40"/>
      <c r="C12" s="40"/>
      <c r="D12" s="40"/>
      <c r="E12" s="40"/>
      <c r="H12" s="40"/>
      <c r="I12" s="40"/>
      <c r="J12" s="40"/>
      <c r="K12" s="40"/>
      <c r="R12" s="73"/>
    </row>
    <row r="13" ht="19.5" customHeight="1" spans="1:18">
      <c r="A13" s="40"/>
      <c r="B13" s="40"/>
      <c r="C13" s="40"/>
      <c r="D13" s="40"/>
      <c r="E13" s="40"/>
      <c r="H13" s="40"/>
      <c r="I13" s="40"/>
      <c r="J13" s="40"/>
      <c r="K13" s="40"/>
      <c r="R13" s="73"/>
    </row>
    <row r="14" ht="19.5" customHeight="1" spans="1:18">
      <c r="A14" s="40"/>
      <c r="B14" s="40"/>
      <c r="C14" s="40"/>
      <c r="D14" s="40"/>
      <c r="E14" s="40"/>
      <c r="H14" s="40"/>
      <c r="I14" s="40"/>
      <c r="J14" s="40"/>
      <c r="K14" s="40"/>
      <c r="R14" s="73"/>
    </row>
    <row r="15" ht="19.5" customHeight="1" spans="1:18">
      <c r="A15" s="40"/>
      <c r="B15" s="40"/>
      <c r="C15" s="40"/>
      <c r="D15" s="40"/>
      <c r="E15" s="40"/>
      <c r="H15" s="40"/>
      <c r="I15" s="40"/>
      <c r="J15" s="40"/>
      <c r="K15" s="40"/>
      <c r="R15" s="73"/>
    </row>
    <row r="16" ht="19.5" customHeight="1" spans="1:18">
      <c r="A16" s="40"/>
      <c r="B16" s="40"/>
      <c r="C16" s="40"/>
      <c r="D16" s="40"/>
      <c r="E16" s="40"/>
      <c r="H16" s="40"/>
      <c r="I16" s="40"/>
      <c r="J16" s="40"/>
      <c r="K16" s="40"/>
      <c r="R16" s="73"/>
    </row>
    <row r="17" ht="19.5" customHeight="1" spans="1:18">
      <c r="A17" s="40"/>
      <c r="B17" s="40"/>
      <c r="C17" s="40"/>
      <c r="D17" s="40"/>
      <c r="E17" s="40"/>
      <c r="H17" s="40"/>
      <c r="I17" s="40"/>
      <c r="J17" s="40"/>
      <c r="K17" s="40"/>
      <c r="R17" s="73"/>
    </row>
    <row r="18" ht="19.5" customHeight="1" spans="1:18">
      <c r="A18" s="40"/>
      <c r="B18" s="40"/>
      <c r="C18" s="40"/>
      <c r="D18" s="40"/>
      <c r="E18" s="40"/>
      <c r="H18" s="40"/>
      <c r="I18" s="40"/>
      <c r="J18" s="40"/>
      <c r="K18" s="40"/>
      <c r="R18" s="73"/>
    </row>
    <row r="19" ht="19.5" customHeight="1" spans="1:18">
      <c r="A19" s="40"/>
      <c r="B19" s="40"/>
      <c r="C19" s="40"/>
      <c r="D19" s="40"/>
      <c r="E19" s="40"/>
      <c r="H19" s="40"/>
      <c r="I19" s="40"/>
      <c r="J19" s="40"/>
      <c r="K19" s="40"/>
      <c r="R19" s="73"/>
    </row>
    <row r="20" ht="19.5" customHeight="1" spans="1:18">
      <c r="A20" s="40"/>
      <c r="B20" s="40"/>
      <c r="C20" s="40"/>
      <c r="D20" s="40"/>
      <c r="E20" s="40"/>
      <c r="H20" s="40"/>
      <c r="I20" s="40"/>
      <c r="J20" s="40"/>
      <c r="K20" s="40"/>
      <c r="R20" s="73"/>
    </row>
    <row r="21" ht="19.5" customHeight="1" spans="1:18">
      <c r="A21" s="40"/>
      <c r="B21" s="40"/>
      <c r="C21" s="40"/>
      <c r="D21" s="40"/>
      <c r="E21" s="40"/>
      <c r="H21" s="40"/>
      <c r="I21" s="40"/>
      <c r="J21" s="40"/>
      <c r="K21" s="40"/>
      <c r="R21" s="73"/>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C12"/>
  <sheetViews>
    <sheetView view="pageBreakPreview" zoomScaleNormal="100" workbookViewId="0">
      <selection activeCell="A12" sqref="A12"/>
    </sheetView>
  </sheetViews>
  <sheetFormatPr defaultColWidth="7.875" defaultRowHeight="15.75" outlineLevelCol="2"/>
  <cols>
    <col min="1" max="1" width="52.25" style="205" customWidth="1"/>
    <col min="2" max="2" width="25.25" style="205" customWidth="1"/>
    <col min="3" max="3" width="8" style="205" customWidth="1"/>
    <col min="4" max="4" width="7.875" style="205" customWidth="1"/>
    <col min="5" max="5" width="8.5" style="205" hidden="1" customWidth="1"/>
    <col min="6" max="6" width="7.875" style="205" hidden="1" customWidth="1"/>
    <col min="7" max="254" width="7.875" style="205"/>
    <col min="255" max="255" width="35.75" style="205" customWidth="1"/>
    <col min="256" max="256" width="7.875" style="205" hidden="1" customWidth="1"/>
    <col min="257" max="258" width="12" style="205" customWidth="1"/>
    <col min="259" max="259" width="8" style="205" customWidth="1"/>
    <col min="260" max="260" width="7.875" style="205" customWidth="1"/>
    <col min="261" max="262" width="7.875" style="205" hidden="1" customWidth="1"/>
    <col min="263" max="510" width="7.875" style="205"/>
    <col min="511" max="511" width="35.75" style="205" customWidth="1"/>
    <col min="512" max="512" width="7.875" style="205" hidden="1" customWidth="1"/>
    <col min="513" max="514" width="12" style="205" customWidth="1"/>
    <col min="515" max="515" width="8" style="205" customWidth="1"/>
    <col min="516" max="516" width="7.875" style="205" customWidth="1"/>
    <col min="517" max="518" width="7.875" style="205" hidden="1" customWidth="1"/>
    <col min="519" max="766" width="7.875" style="205"/>
    <col min="767" max="767" width="35.75" style="205" customWidth="1"/>
    <col min="768" max="768" width="7.875" style="205" hidden="1" customWidth="1"/>
    <col min="769" max="770" width="12" style="205" customWidth="1"/>
    <col min="771" max="771" width="8" style="205" customWidth="1"/>
    <col min="772" max="772" width="7.875" style="205" customWidth="1"/>
    <col min="773" max="774" width="7.875" style="205" hidden="1" customWidth="1"/>
    <col min="775" max="1022" width="7.875" style="205"/>
    <col min="1023" max="1023" width="35.75" style="205" customWidth="1"/>
    <col min="1024" max="1024" width="7.875" style="205" hidden="1" customWidth="1"/>
    <col min="1025" max="1026" width="12" style="205" customWidth="1"/>
    <col min="1027" max="1027" width="8" style="205" customWidth="1"/>
    <col min="1028" max="1028" width="7.875" style="205" customWidth="1"/>
    <col min="1029" max="1030" width="7.875" style="205" hidden="1" customWidth="1"/>
    <col min="1031" max="1278" width="7.875" style="205"/>
    <col min="1279" max="1279" width="35.75" style="205" customWidth="1"/>
    <col min="1280" max="1280" width="7.875" style="205" hidden="1" customWidth="1"/>
    <col min="1281" max="1282" width="12" style="205" customWidth="1"/>
    <col min="1283" max="1283" width="8" style="205" customWidth="1"/>
    <col min="1284" max="1284" width="7.875" style="205" customWidth="1"/>
    <col min="1285" max="1286" width="7.875" style="205" hidden="1" customWidth="1"/>
    <col min="1287" max="1534" width="7.875" style="205"/>
    <col min="1535" max="1535" width="35.75" style="205" customWidth="1"/>
    <col min="1536" max="1536" width="7.875" style="205" hidden="1" customWidth="1"/>
    <col min="1537" max="1538" width="12" style="205" customWidth="1"/>
    <col min="1539" max="1539" width="8" style="205" customWidth="1"/>
    <col min="1540" max="1540" width="7.875" style="205" customWidth="1"/>
    <col min="1541" max="1542" width="7.875" style="205" hidden="1" customWidth="1"/>
    <col min="1543" max="1790" width="7.875" style="205"/>
    <col min="1791" max="1791" width="35.75" style="205" customWidth="1"/>
    <col min="1792" max="1792" width="7.875" style="205" hidden="1" customWidth="1"/>
    <col min="1793" max="1794" width="12" style="205" customWidth="1"/>
    <col min="1795" max="1795" width="8" style="205" customWidth="1"/>
    <col min="1796" max="1796" width="7.875" style="205" customWidth="1"/>
    <col min="1797" max="1798" width="7.875" style="205" hidden="1" customWidth="1"/>
    <col min="1799" max="2046" width="7.875" style="205"/>
    <col min="2047" max="2047" width="35.75" style="205" customWidth="1"/>
    <col min="2048" max="2048" width="7.875" style="205" hidden="1" customWidth="1"/>
    <col min="2049" max="2050" width="12" style="205" customWidth="1"/>
    <col min="2051" max="2051" width="8" style="205" customWidth="1"/>
    <col min="2052" max="2052" width="7.875" style="205" customWidth="1"/>
    <col min="2053" max="2054" width="7.875" style="205" hidden="1" customWidth="1"/>
    <col min="2055" max="2302" width="7.875" style="205"/>
    <col min="2303" max="2303" width="35.75" style="205" customWidth="1"/>
    <col min="2304" max="2304" width="7.875" style="205" hidden="1" customWidth="1"/>
    <col min="2305" max="2306" width="12" style="205" customWidth="1"/>
    <col min="2307" max="2307" width="8" style="205" customWidth="1"/>
    <col min="2308" max="2308" width="7.875" style="205" customWidth="1"/>
    <col min="2309" max="2310" width="7.875" style="205" hidden="1" customWidth="1"/>
    <col min="2311" max="2558" width="7.875" style="205"/>
    <col min="2559" max="2559" width="35.75" style="205" customWidth="1"/>
    <col min="2560" max="2560" width="7.875" style="205" hidden="1" customWidth="1"/>
    <col min="2561" max="2562" width="12" style="205" customWidth="1"/>
    <col min="2563" max="2563" width="8" style="205" customWidth="1"/>
    <col min="2564" max="2564" width="7.875" style="205" customWidth="1"/>
    <col min="2565" max="2566" width="7.875" style="205" hidden="1" customWidth="1"/>
    <col min="2567" max="2814" width="7.875" style="205"/>
    <col min="2815" max="2815" width="35.75" style="205" customWidth="1"/>
    <col min="2816" max="2816" width="7.875" style="205" hidden="1" customWidth="1"/>
    <col min="2817" max="2818" width="12" style="205" customWidth="1"/>
    <col min="2819" max="2819" width="8" style="205" customWidth="1"/>
    <col min="2820" max="2820" width="7.875" style="205" customWidth="1"/>
    <col min="2821" max="2822" width="7.875" style="205" hidden="1" customWidth="1"/>
    <col min="2823" max="3070" width="7.875" style="205"/>
    <col min="3071" max="3071" width="35.75" style="205" customWidth="1"/>
    <col min="3072" max="3072" width="7.875" style="205" hidden="1" customWidth="1"/>
    <col min="3073" max="3074" width="12" style="205" customWidth="1"/>
    <col min="3075" max="3075" width="8" style="205" customWidth="1"/>
    <col min="3076" max="3076" width="7.875" style="205" customWidth="1"/>
    <col min="3077" max="3078" width="7.875" style="205" hidden="1" customWidth="1"/>
    <col min="3079" max="3326" width="7.875" style="205"/>
    <col min="3327" max="3327" width="35.75" style="205" customWidth="1"/>
    <col min="3328" max="3328" width="7.875" style="205" hidden="1" customWidth="1"/>
    <col min="3329" max="3330" width="12" style="205" customWidth="1"/>
    <col min="3331" max="3331" width="8" style="205" customWidth="1"/>
    <col min="3332" max="3332" width="7.875" style="205" customWidth="1"/>
    <col min="3333" max="3334" width="7.875" style="205" hidden="1" customWidth="1"/>
    <col min="3335" max="3582" width="7.875" style="205"/>
    <col min="3583" max="3583" width="35.75" style="205" customWidth="1"/>
    <col min="3584" max="3584" width="7.875" style="205" hidden="1" customWidth="1"/>
    <col min="3585" max="3586" width="12" style="205" customWidth="1"/>
    <col min="3587" max="3587" width="8" style="205" customWidth="1"/>
    <col min="3588" max="3588" width="7.875" style="205" customWidth="1"/>
    <col min="3589" max="3590" width="7.875" style="205" hidden="1" customWidth="1"/>
    <col min="3591" max="3838" width="7.875" style="205"/>
    <col min="3839" max="3839" width="35.75" style="205" customWidth="1"/>
    <col min="3840" max="3840" width="7.875" style="205" hidden="1" customWidth="1"/>
    <col min="3841" max="3842" width="12" style="205" customWidth="1"/>
    <col min="3843" max="3843" width="8" style="205" customWidth="1"/>
    <col min="3844" max="3844" width="7.875" style="205" customWidth="1"/>
    <col min="3845" max="3846" width="7.875" style="205" hidden="1" customWidth="1"/>
    <col min="3847" max="4094" width="7.875" style="205"/>
    <col min="4095" max="4095" width="35.75" style="205" customWidth="1"/>
    <col min="4096" max="4096" width="7.875" style="205" hidden="1" customWidth="1"/>
    <col min="4097" max="4098" width="12" style="205" customWidth="1"/>
    <col min="4099" max="4099" width="8" style="205" customWidth="1"/>
    <col min="4100" max="4100" width="7.875" style="205" customWidth="1"/>
    <col min="4101" max="4102" width="7.875" style="205" hidden="1" customWidth="1"/>
    <col min="4103" max="4350" width="7.875" style="205"/>
    <col min="4351" max="4351" width="35.75" style="205" customWidth="1"/>
    <col min="4352" max="4352" width="7.875" style="205" hidden="1" customWidth="1"/>
    <col min="4353" max="4354" width="12" style="205" customWidth="1"/>
    <col min="4355" max="4355" width="8" style="205" customWidth="1"/>
    <col min="4356" max="4356" width="7.875" style="205" customWidth="1"/>
    <col min="4357" max="4358" width="7.875" style="205" hidden="1" customWidth="1"/>
    <col min="4359" max="4606" width="7.875" style="205"/>
    <col min="4607" max="4607" width="35.75" style="205" customWidth="1"/>
    <col min="4608" max="4608" width="7.875" style="205" hidden="1" customWidth="1"/>
    <col min="4609" max="4610" width="12" style="205" customWidth="1"/>
    <col min="4611" max="4611" width="8" style="205" customWidth="1"/>
    <col min="4612" max="4612" width="7.875" style="205" customWidth="1"/>
    <col min="4613" max="4614" width="7.875" style="205" hidden="1" customWidth="1"/>
    <col min="4615" max="4862" width="7.875" style="205"/>
    <col min="4863" max="4863" width="35.75" style="205" customWidth="1"/>
    <col min="4864" max="4864" width="7.875" style="205" hidden="1" customWidth="1"/>
    <col min="4865" max="4866" width="12" style="205" customWidth="1"/>
    <col min="4867" max="4867" width="8" style="205" customWidth="1"/>
    <col min="4868" max="4868" width="7.875" style="205" customWidth="1"/>
    <col min="4869" max="4870" width="7.875" style="205" hidden="1" customWidth="1"/>
    <col min="4871" max="5118" width="7.875" style="205"/>
    <col min="5119" max="5119" width="35.75" style="205" customWidth="1"/>
    <col min="5120" max="5120" width="7.875" style="205" hidden="1" customWidth="1"/>
    <col min="5121" max="5122" width="12" style="205" customWidth="1"/>
    <col min="5123" max="5123" width="8" style="205" customWidth="1"/>
    <col min="5124" max="5124" width="7.875" style="205" customWidth="1"/>
    <col min="5125" max="5126" width="7.875" style="205" hidden="1" customWidth="1"/>
    <col min="5127" max="5374" width="7.875" style="205"/>
    <col min="5375" max="5375" width="35.75" style="205" customWidth="1"/>
    <col min="5376" max="5376" width="7.875" style="205" hidden="1" customWidth="1"/>
    <col min="5377" max="5378" width="12" style="205" customWidth="1"/>
    <col min="5379" max="5379" width="8" style="205" customWidth="1"/>
    <col min="5380" max="5380" width="7.875" style="205" customWidth="1"/>
    <col min="5381" max="5382" width="7.875" style="205" hidden="1" customWidth="1"/>
    <col min="5383" max="5630" width="7.875" style="205"/>
    <col min="5631" max="5631" width="35.75" style="205" customWidth="1"/>
    <col min="5632" max="5632" width="7.875" style="205" hidden="1" customWidth="1"/>
    <col min="5633" max="5634" width="12" style="205" customWidth="1"/>
    <col min="5635" max="5635" width="8" style="205" customWidth="1"/>
    <col min="5636" max="5636" width="7.875" style="205" customWidth="1"/>
    <col min="5637" max="5638" width="7.875" style="205" hidden="1" customWidth="1"/>
    <col min="5639" max="5886" width="7.875" style="205"/>
    <col min="5887" max="5887" width="35.75" style="205" customWidth="1"/>
    <col min="5888" max="5888" width="7.875" style="205" hidden="1" customWidth="1"/>
    <col min="5889" max="5890" width="12" style="205" customWidth="1"/>
    <col min="5891" max="5891" width="8" style="205" customWidth="1"/>
    <col min="5892" max="5892" width="7.875" style="205" customWidth="1"/>
    <col min="5893" max="5894" width="7.875" style="205" hidden="1" customWidth="1"/>
    <col min="5895" max="6142" width="7.875" style="205"/>
    <col min="6143" max="6143" width="35.75" style="205" customWidth="1"/>
    <col min="6144" max="6144" width="7.875" style="205" hidden="1" customWidth="1"/>
    <col min="6145" max="6146" width="12" style="205" customWidth="1"/>
    <col min="6147" max="6147" width="8" style="205" customWidth="1"/>
    <col min="6148" max="6148" width="7.875" style="205" customWidth="1"/>
    <col min="6149" max="6150" width="7.875" style="205" hidden="1" customWidth="1"/>
    <col min="6151" max="6398" width="7.875" style="205"/>
    <col min="6399" max="6399" width="35.75" style="205" customWidth="1"/>
    <col min="6400" max="6400" width="7.875" style="205" hidden="1" customWidth="1"/>
    <col min="6401" max="6402" width="12" style="205" customWidth="1"/>
    <col min="6403" max="6403" width="8" style="205" customWidth="1"/>
    <col min="6404" max="6404" width="7.875" style="205" customWidth="1"/>
    <col min="6405" max="6406" width="7.875" style="205" hidden="1" customWidth="1"/>
    <col min="6407" max="6654" width="7.875" style="205"/>
    <col min="6655" max="6655" width="35.75" style="205" customWidth="1"/>
    <col min="6656" max="6656" width="7.875" style="205" hidden="1" customWidth="1"/>
    <col min="6657" max="6658" width="12" style="205" customWidth="1"/>
    <col min="6659" max="6659" width="8" style="205" customWidth="1"/>
    <col min="6660" max="6660" width="7.875" style="205" customWidth="1"/>
    <col min="6661" max="6662" width="7.875" style="205" hidden="1" customWidth="1"/>
    <col min="6663" max="6910" width="7.875" style="205"/>
    <col min="6911" max="6911" width="35.75" style="205" customWidth="1"/>
    <col min="6912" max="6912" width="7.875" style="205" hidden="1" customWidth="1"/>
    <col min="6913" max="6914" width="12" style="205" customWidth="1"/>
    <col min="6915" max="6915" width="8" style="205" customWidth="1"/>
    <col min="6916" max="6916" width="7.875" style="205" customWidth="1"/>
    <col min="6917" max="6918" width="7.875" style="205" hidden="1" customWidth="1"/>
    <col min="6919" max="7166" width="7.875" style="205"/>
    <col min="7167" max="7167" width="35.75" style="205" customWidth="1"/>
    <col min="7168" max="7168" width="7.875" style="205" hidden="1" customWidth="1"/>
    <col min="7169" max="7170" width="12" style="205" customWidth="1"/>
    <col min="7171" max="7171" width="8" style="205" customWidth="1"/>
    <col min="7172" max="7172" width="7.875" style="205" customWidth="1"/>
    <col min="7173" max="7174" width="7.875" style="205" hidden="1" customWidth="1"/>
    <col min="7175" max="7422" width="7.875" style="205"/>
    <col min="7423" max="7423" width="35.75" style="205" customWidth="1"/>
    <col min="7424" max="7424" width="7.875" style="205" hidden="1" customWidth="1"/>
    <col min="7425" max="7426" width="12" style="205" customWidth="1"/>
    <col min="7427" max="7427" width="8" style="205" customWidth="1"/>
    <col min="7428" max="7428" width="7.875" style="205" customWidth="1"/>
    <col min="7429" max="7430" width="7.875" style="205" hidden="1" customWidth="1"/>
    <col min="7431" max="7678" width="7.875" style="205"/>
    <col min="7679" max="7679" width="35.75" style="205" customWidth="1"/>
    <col min="7680" max="7680" width="7.875" style="205" hidden="1" customWidth="1"/>
    <col min="7681" max="7682" width="12" style="205" customWidth="1"/>
    <col min="7683" max="7683" width="8" style="205" customWidth="1"/>
    <col min="7684" max="7684" width="7.875" style="205" customWidth="1"/>
    <col min="7685" max="7686" width="7.875" style="205" hidden="1" customWidth="1"/>
    <col min="7687" max="7934" width="7.875" style="205"/>
    <col min="7935" max="7935" width="35.75" style="205" customWidth="1"/>
    <col min="7936" max="7936" width="7.875" style="205" hidden="1" customWidth="1"/>
    <col min="7937" max="7938" width="12" style="205" customWidth="1"/>
    <col min="7939" max="7939" width="8" style="205" customWidth="1"/>
    <col min="7940" max="7940" width="7.875" style="205" customWidth="1"/>
    <col min="7941" max="7942" width="7.875" style="205" hidden="1" customWidth="1"/>
    <col min="7943" max="8190" width="7.875" style="205"/>
    <col min="8191" max="8191" width="35.75" style="205" customWidth="1"/>
    <col min="8192" max="8192" width="7.875" style="205" hidden="1" customWidth="1"/>
    <col min="8193" max="8194" width="12" style="205" customWidth="1"/>
    <col min="8195" max="8195" width="8" style="205" customWidth="1"/>
    <col min="8196" max="8196" width="7.875" style="205" customWidth="1"/>
    <col min="8197" max="8198" width="7.875" style="205" hidden="1" customWidth="1"/>
    <col min="8199" max="8446" width="7.875" style="205"/>
    <col min="8447" max="8447" width="35.75" style="205" customWidth="1"/>
    <col min="8448" max="8448" width="7.875" style="205" hidden="1" customWidth="1"/>
    <col min="8449" max="8450" width="12" style="205" customWidth="1"/>
    <col min="8451" max="8451" width="8" style="205" customWidth="1"/>
    <col min="8452" max="8452" width="7.875" style="205" customWidth="1"/>
    <col min="8453" max="8454" width="7.875" style="205" hidden="1" customWidth="1"/>
    <col min="8455" max="8702" width="7.875" style="205"/>
    <col min="8703" max="8703" width="35.75" style="205" customWidth="1"/>
    <col min="8704" max="8704" width="7.875" style="205" hidden="1" customWidth="1"/>
    <col min="8705" max="8706" width="12" style="205" customWidth="1"/>
    <col min="8707" max="8707" width="8" style="205" customWidth="1"/>
    <col min="8708" max="8708" width="7.875" style="205" customWidth="1"/>
    <col min="8709" max="8710" width="7.875" style="205" hidden="1" customWidth="1"/>
    <col min="8711" max="8958" width="7.875" style="205"/>
    <col min="8959" max="8959" width="35.75" style="205" customWidth="1"/>
    <col min="8960" max="8960" width="7.875" style="205" hidden="1" customWidth="1"/>
    <col min="8961" max="8962" width="12" style="205" customWidth="1"/>
    <col min="8963" max="8963" width="8" style="205" customWidth="1"/>
    <col min="8964" max="8964" width="7.875" style="205" customWidth="1"/>
    <col min="8965" max="8966" width="7.875" style="205" hidden="1" customWidth="1"/>
    <col min="8967" max="9214" width="7.875" style="205"/>
    <col min="9215" max="9215" width="35.75" style="205" customWidth="1"/>
    <col min="9216" max="9216" width="7.875" style="205" hidden="1" customWidth="1"/>
    <col min="9217" max="9218" width="12" style="205" customWidth="1"/>
    <col min="9219" max="9219" width="8" style="205" customWidth="1"/>
    <col min="9220" max="9220" width="7.875" style="205" customWidth="1"/>
    <col min="9221" max="9222" width="7.875" style="205" hidden="1" customWidth="1"/>
    <col min="9223" max="9470" width="7.875" style="205"/>
    <col min="9471" max="9471" width="35.75" style="205" customWidth="1"/>
    <col min="9472" max="9472" width="7.875" style="205" hidden="1" customWidth="1"/>
    <col min="9473" max="9474" width="12" style="205" customWidth="1"/>
    <col min="9475" max="9475" width="8" style="205" customWidth="1"/>
    <col min="9476" max="9476" width="7.875" style="205" customWidth="1"/>
    <col min="9477" max="9478" width="7.875" style="205" hidden="1" customWidth="1"/>
    <col min="9479" max="9726" width="7.875" style="205"/>
    <col min="9727" max="9727" width="35.75" style="205" customWidth="1"/>
    <col min="9728" max="9728" width="7.875" style="205" hidden="1" customWidth="1"/>
    <col min="9729" max="9730" width="12" style="205" customWidth="1"/>
    <col min="9731" max="9731" width="8" style="205" customWidth="1"/>
    <col min="9732" max="9732" width="7.875" style="205" customWidth="1"/>
    <col min="9733" max="9734" width="7.875" style="205" hidden="1" customWidth="1"/>
    <col min="9735" max="9982" width="7.875" style="205"/>
    <col min="9983" max="9983" width="35.75" style="205" customWidth="1"/>
    <col min="9984" max="9984" width="7.875" style="205" hidden="1" customWidth="1"/>
    <col min="9985" max="9986" width="12" style="205" customWidth="1"/>
    <col min="9987" max="9987" width="8" style="205" customWidth="1"/>
    <col min="9988" max="9988" width="7.875" style="205" customWidth="1"/>
    <col min="9989" max="9990" width="7.875" style="205" hidden="1" customWidth="1"/>
    <col min="9991" max="10238" width="7.875" style="205"/>
    <col min="10239" max="10239" width="35.75" style="205" customWidth="1"/>
    <col min="10240" max="10240" width="7.875" style="205" hidden="1" customWidth="1"/>
    <col min="10241" max="10242" width="12" style="205" customWidth="1"/>
    <col min="10243" max="10243" width="8" style="205" customWidth="1"/>
    <col min="10244" max="10244" width="7.875" style="205" customWidth="1"/>
    <col min="10245" max="10246" width="7.875" style="205" hidden="1" customWidth="1"/>
    <col min="10247" max="10494" width="7.875" style="205"/>
    <col min="10495" max="10495" width="35.75" style="205" customWidth="1"/>
    <col min="10496" max="10496" width="7.875" style="205" hidden="1" customWidth="1"/>
    <col min="10497" max="10498" width="12" style="205" customWidth="1"/>
    <col min="10499" max="10499" width="8" style="205" customWidth="1"/>
    <col min="10500" max="10500" width="7.875" style="205" customWidth="1"/>
    <col min="10501" max="10502" width="7.875" style="205" hidden="1" customWidth="1"/>
    <col min="10503" max="10750" width="7.875" style="205"/>
    <col min="10751" max="10751" width="35.75" style="205" customWidth="1"/>
    <col min="10752" max="10752" width="7.875" style="205" hidden="1" customWidth="1"/>
    <col min="10753" max="10754" width="12" style="205" customWidth="1"/>
    <col min="10755" max="10755" width="8" style="205" customWidth="1"/>
    <col min="10756" max="10756" width="7.875" style="205" customWidth="1"/>
    <col min="10757" max="10758" width="7.875" style="205" hidden="1" customWidth="1"/>
    <col min="10759" max="11006" width="7.875" style="205"/>
    <col min="11007" max="11007" width="35.75" style="205" customWidth="1"/>
    <col min="11008" max="11008" width="7.875" style="205" hidden="1" customWidth="1"/>
    <col min="11009" max="11010" width="12" style="205" customWidth="1"/>
    <col min="11011" max="11011" width="8" style="205" customWidth="1"/>
    <col min="11012" max="11012" width="7.875" style="205" customWidth="1"/>
    <col min="11013" max="11014" width="7.875" style="205" hidden="1" customWidth="1"/>
    <col min="11015" max="11262" width="7.875" style="205"/>
    <col min="11263" max="11263" width="35.75" style="205" customWidth="1"/>
    <col min="11264" max="11264" width="7.875" style="205" hidden="1" customWidth="1"/>
    <col min="11265" max="11266" width="12" style="205" customWidth="1"/>
    <col min="11267" max="11267" width="8" style="205" customWidth="1"/>
    <col min="11268" max="11268" width="7.875" style="205" customWidth="1"/>
    <col min="11269" max="11270" width="7.875" style="205" hidden="1" customWidth="1"/>
    <col min="11271" max="11518" width="7.875" style="205"/>
    <col min="11519" max="11519" width="35.75" style="205" customWidth="1"/>
    <col min="11520" max="11520" width="7.875" style="205" hidden="1" customWidth="1"/>
    <col min="11521" max="11522" width="12" style="205" customWidth="1"/>
    <col min="11523" max="11523" width="8" style="205" customWidth="1"/>
    <col min="11524" max="11524" width="7.875" style="205" customWidth="1"/>
    <col min="11525" max="11526" width="7.875" style="205" hidden="1" customWidth="1"/>
    <col min="11527" max="11774" width="7.875" style="205"/>
    <col min="11775" max="11775" width="35.75" style="205" customWidth="1"/>
    <col min="11776" max="11776" width="7.875" style="205" hidden="1" customWidth="1"/>
    <col min="11777" max="11778" width="12" style="205" customWidth="1"/>
    <col min="11779" max="11779" width="8" style="205" customWidth="1"/>
    <col min="11780" max="11780" width="7.875" style="205" customWidth="1"/>
    <col min="11781" max="11782" width="7.875" style="205" hidden="1" customWidth="1"/>
    <col min="11783" max="12030" width="7.875" style="205"/>
    <col min="12031" max="12031" width="35.75" style="205" customWidth="1"/>
    <col min="12032" max="12032" width="7.875" style="205" hidden="1" customWidth="1"/>
    <col min="12033" max="12034" width="12" style="205" customWidth="1"/>
    <col min="12035" max="12035" width="8" style="205" customWidth="1"/>
    <col min="12036" max="12036" width="7.875" style="205" customWidth="1"/>
    <col min="12037" max="12038" width="7.875" style="205" hidden="1" customWidth="1"/>
    <col min="12039" max="12286" width="7.875" style="205"/>
    <col min="12287" max="12287" width="35.75" style="205" customWidth="1"/>
    <col min="12288" max="12288" width="7.875" style="205" hidden="1" customWidth="1"/>
    <col min="12289" max="12290" width="12" style="205" customWidth="1"/>
    <col min="12291" max="12291" width="8" style="205" customWidth="1"/>
    <col min="12292" max="12292" width="7.875" style="205" customWidth="1"/>
    <col min="12293" max="12294" width="7.875" style="205" hidden="1" customWidth="1"/>
    <col min="12295" max="12542" width="7.875" style="205"/>
    <col min="12543" max="12543" width="35.75" style="205" customWidth="1"/>
    <col min="12544" max="12544" width="7.875" style="205" hidden="1" customWidth="1"/>
    <col min="12545" max="12546" width="12" style="205" customWidth="1"/>
    <col min="12547" max="12547" width="8" style="205" customWidth="1"/>
    <col min="12548" max="12548" width="7.875" style="205" customWidth="1"/>
    <col min="12549" max="12550" width="7.875" style="205" hidden="1" customWidth="1"/>
    <col min="12551" max="12798" width="7.875" style="205"/>
    <col min="12799" max="12799" width="35.75" style="205" customWidth="1"/>
    <col min="12800" max="12800" width="7.875" style="205" hidden="1" customWidth="1"/>
    <col min="12801" max="12802" width="12" style="205" customWidth="1"/>
    <col min="12803" max="12803" width="8" style="205" customWidth="1"/>
    <col min="12804" max="12804" width="7.875" style="205" customWidth="1"/>
    <col min="12805" max="12806" width="7.875" style="205" hidden="1" customWidth="1"/>
    <col min="12807" max="13054" width="7.875" style="205"/>
    <col min="13055" max="13055" width="35.75" style="205" customWidth="1"/>
    <col min="13056" max="13056" width="7.875" style="205" hidden="1" customWidth="1"/>
    <col min="13057" max="13058" width="12" style="205" customWidth="1"/>
    <col min="13059" max="13059" width="8" style="205" customWidth="1"/>
    <col min="13060" max="13060" width="7.875" style="205" customWidth="1"/>
    <col min="13061" max="13062" width="7.875" style="205" hidden="1" customWidth="1"/>
    <col min="13063" max="13310" width="7.875" style="205"/>
    <col min="13311" max="13311" width="35.75" style="205" customWidth="1"/>
    <col min="13312" max="13312" width="7.875" style="205" hidden="1" customWidth="1"/>
    <col min="13313" max="13314" width="12" style="205" customWidth="1"/>
    <col min="13315" max="13315" width="8" style="205" customWidth="1"/>
    <col min="13316" max="13316" width="7.875" style="205" customWidth="1"/>
    <col min="13317" max="13318" width="7.875" style="205" hidden="1" customWidth="1"/>
    <col min="13319" max="13566" width="7.875" style="205"/>
    <col min="13567" max="13567" width="35.75" style="205" customWidth="1"/>
    <col min="13568" max="13568" width="7.875" style="205" hidden="1" customWidth="1"/>
    <col min="13569" max="13570" width="12" style="205" customWidth="1"/>
    <col min="13571" max="13571" width="8" style="205" customWidth="1"/>
    <col min="13572" max="13572" width="7.875" style="205" customWidth="1"/>
    <col min="13573" max="13574" width="7.875" style="205" hidden="1" customWidth="1"/>
    <col min="13575" max="13822" width="7.875" style="205"/>
    <col min="13823" max="13823" width="35.75" style="205" customWidth="1"/>
    <col min="13824" max="13824" width="7.875" style="205" hidden="1" customWidth="1"/>
    <col min="13825" max="13826" width="12" style="205" customWidth="1"/>
    <col min="13827" max="13827" width="8" style="205" customWidth="1"/>
    <col min="13828" max="13828" width="7.875" style="205" customWidth="1"/>
    <col min="13829" max="13830" width="7.875" style="205" hidden="1" customWidth="1"/>
    <col min="13831" max="14078" width="7.875" style="205"/>
    <col min="14079" max="14079" width="35.75" style="205" customWidth="1"/>
    <col min="14080" max="14080" width="7.875" style="205" hidden="1" customWidth="1"/>
    <col min="14081" max="14082" width="12" style="205" customWidth="1"/>
    <col min="14083" max="14083" width="8" style="205" customWidth="1"/>
    <col min="14084" max="14084" width="7.875" style="205" customWidth="1"/>
    <col min="14085" max="14086" width="7.875" style="205" hidden="1" customWidth="1"/>
    <col min="14087" max="14334" width="7.875" style="205"/>
    <col min="14335" max="14335" width="35.75" style="205" customWidth="1"/>
    <col min="14336" max="14336" width="7.875" style="205" hidden="1" customWidth="1"/>
    <col min="14337" max="14338" width="12" style="205" customWidth="1"/>
    <col min="14339" max="14339" width="8" style="205" customWidth="1"/>
    <col min="14340" max="14340" width="7.875" style="205" customWidth="1"/>
    <col min="14341" max="14342" width="7.875" style="205" hidden="1" customWidth="1"/>
    <col min="14343" max="14590" width="7.875" style="205"/>
    <col min="14591" max="14591" width="35.75" style="205" customWidth="1"/>
    <col min="14592" max="14592" width="7.875" style="205" hidden="1" customWidth="1"/>
    <col min="14593" max="14594" width="12" style="205" customWidth="1"/>
    <col min="14595" max="14595" width="8" style="205" customWidth="1"/>
    <col min="14596" max="14596" width="7.875" style="205" customWidth="1"/>
    <col min="14597" max="14598" width="7.875" style="205" hidden="1" customWidth="1"/>
    <col min="14599" max="14846" width="7.875" style="205"/>
    <col min="14847" max="14847" width="35.75" style="205" customWidth="1"/>
    <col min="14848" max="14848" width="7.875" style="205" hidden="1" customWidth="1"/>
    <col min="14849" max="14850" width="12" style="205" customWidth="1"/>
    <col min="14851" max="14851" width="8" style="205" customWidth="1"/>
    <col min="14852" max="14852" width="7.875" style="205" customWidth="1"/>
    <col min="14853" max="14854" width="7.875" style="205" hidden="1" customWidth="1"/>
    <col min="14855" max="15102" width="7.875" style="205"/>
    <col min="15103" max="15103" width="35.75" style="205" customWidth="1"/>
    <col min="15104" max="15104" width="7.875" style="205" hidden="1" customWidth="1"/>
    <col min="15105" max="15106" width="12" style="205" customWidth="1"/>
    <col min="15107" max="15107" width="8" style="205" customWidth="1"/>
    <col min="15108" max="15108" width="7.875" style="205" customWidth="1"/>
    <col min="15109" max="15110" width="7.875" style="205" hidden="1" customWidth="1"/>
    <col min="15111" max="15358" width="7.875" style="205"/>
    <col min="15359" max="15359" width="35.75" style="205" customWidth="1"/>
    <col min="15360" max="15360" width="7.875" style="205" hidden="1" customWidth="1"/>
    <col min="15361" max="15362" width="12" style="205" customWidth="1"/>
    <col min="15363" max="15363" width="8" style="205" customWidth="1"/>
    <col min="15364" max="15364" width="7.875" style="205" customWidth="1"/>
    <col min="15365" max="15366" width="7.875" style="205" hidden="1" customWidth="1"/>
    <col min="15367" max="15614" width="7.875" style="205"/>
    <col min="15615" max="15615" width="35.75" style="205" customWidth="1"/>
    <col min="15616" max="15616" width="7.875" style="205" hidden="1" customWidth="1"/>
    <col min="15617" max="15618" width="12" style="205" customWidth="1"/>
    <col min="15619" max="15619" width="8" style="205" customWidth="1"/>
    <col min="15620" max="15620" width="7.875" style="205" customWidth="1"/>
    <col min="15621" max="15622" width="7.875" style="205" hidden="1" customWidth="1"/>
    <col min="15623" max="15870" width="7.875" style="205"/>
    <col min="15871" max="15871" width="35.75" style="205" customWidth="1"/>
    <col min="15872" max="15872" width="7.875" style="205" hidden="1" customWidth="1"/>
    <col min="15873" max="15874" width="12" style="205" customWidth="1"/>
    <col min="15875" max="15875" width="8" style="205" customWidth="1"/>
    <col min="15876" max="15876" width="7.875" style="205" customWidth="1"/>
    <col min="15877" max="15878" width="7.875" style="205" hidden="1" customWidth="1"/>
    <col min="15879" max="16126" width="7.875" style="205"/>
    <col min="16127" max="16127" width="35.75" style="205" customWidth="1"/>
    <col min="16128" max="16128" width="7.875" style="205" hidden="1" customWidth="1"/>
    <col min="16129" max="16130" width="12" style="205" customWidth="1"/>
    <col min="16131" max="16131" width="8" style="205" customWidth="1"/>
    <col min="16132" max="16132" width="7.875" style="205" customWidth="1"/>
    <col min="16133" max="16134" width="7.875" style="205" hidden="1" customWidth="1"/>
    <col min="16135" max="16384" width="7.875" style="205"/>
  </cols>
  <sheetData>
    <row r="1" ht="21" customHeight="1" spans="1:2">
      <c r="A1" s="206" t="s">
        <v>616</v>
      </c>
      <c r="B1" s="207"/>
    </row>
    <row r="2" ht="19" customHeight="1" spans="1:2">
      <c r="A2" s="208" t="s">
        <v>617</v>
      </c>
      <c r="B2" s="208"/>
    </row>
    <row r="3" s="203" customFormat="1" ht="13" customHeight="1" spans="1:2">
      <c r="A3" s="209"/>
      <c r="B3" s="210" t="s">
        <v>605</v>
      </c>
    </row>
    <row r="4" s="204" customFormat="1" ht="23" customHeight="1" spans="1:3">
      <c r="A4" s="211" t="s">
        <v>618</v>
      </c>
      <c r="B4" s="212" t="s">
        <v>619</v>
      </c>
      <c r="C4" s="213"/>
    </row>
    <row r="5" ht="18" customHeight="1" spans="1:2">
      <c r="A5" s="214"/>
      <c r="B5" s="152"/>
    </row>
    <row r="6" ht="18" customHeight="1" spans="1:2">
      <c r="A6" s="214"/>
      <c r="B6" s="152"/>
    </row>
    <row r="7" ht="18" customHeight="1" spans="1:2">
      <c r="A7" s="214"/>
      <c r="B7" s="152"/>
    </row>
    <row r="8" ht="18" customHeight="1" spans="1:2">
      <c r="A8" s="214"/>
      <c r="B8" s="152"/>
    </row>
    <row r="9" ht="18" customHeight="1" spans="1:2">
      <c r="A9" s="214"/>
      <c r="B9" s="152"/>
    </row>
    <row r="10" ht="18" customHeight="1" spans="1:2">
      <c r="A10" s="214"/>
      <c r="B10" s="152"/>
    </row>
    <row r="11" ht="18" customHeight="1" spans="1:2">
      <c r="A11" s="215" t="s">
        <v>613</v>
      </c>
      <c r="B11" s="216">
        <v>0</v>
      </c>
    </row>
    <row r="12" spans="1:1">
      <c r="A12" s="217" t="s">
        <v>614</v>
      </c>
    </row>
  </sheetData>
  <mergeCells count="1">
    <mergeCell ref="A2:B2"/>
  </mergeCells>
  <printOptions horizontalCentered="1"/>
  <pageMargins left="0.78740157480315" right="0.748031496062992" top="1.18110236220472" bottom="0.984251968503937" header="0.511811023622047" footer="0.511811023622047"/>
  <pageSetup paperSize="9" scale="97" firstPageNumber="4294963191" orientation="portrait"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6"/>
  <sheetViews>
    <sheetView view="pageBreakPreview" zoomScaleNormal="100" workbookViewId="0">
      <selection activeCell="B18" sqref="B18"/>
    </sheetView>
  </sheetViews>
  <sheetFormatPr defaultColWidth="9" defaultRowHeight="15.75" outlineLevelCol="1"/>
  <cols>
    <col min="1" max="1" width="41.625" style="79" customWidth="1"/>
    <col min="2" max="2" width="31.625" style="80" customWidth="1"/>
    <col min="3" max="16384" width="9" style="79"/>
  </cols>
  <sheetData>
    <row r="1" ht="26.25" customHeight="1" spans="1:1">
      <c r="A1" s="76" t="s">
        <v>620</v>
      </c>
    </row>
    <row r="2" ht="24.75" customHeight="1" spans="1:2">
      <c r="A2" s="81" t="s">
        <v>621</v>
      </c>
      <c r="B2" s="81"/>
    </row>
    <row r="3" s="76" customFormat="1" ht="24" customHeight="1" spans="2:2">
      <c r="B3" s="83" t="s">
        <v>27</v>
      </c>
    </row>
    <row r="4" s="77" customFormat="1" ht="53.25" customHeight="1" spans="1:2">
      <c r="A4" s="143" t="s">
        <v>3</v>
      </c>
      <c r="B4" s="85" t="s">
        <v>4</v>
      </c>
    </row>
    <row r="5" s="77" customFormat="1" ht="27.75" customHeight="1" spans="1:2">
      <c r="A5" s="143" t="s">
        <v>622</v>
      </c>
      <c r="B5" s="195">
        <f>SUM(B6:B10)</f>
        <v>157000</v>
      </c>
    </row>
    <row r="6" s="142" customFormat="1" ht="25.5" customHeight="1" spans="1:2">
      <c r="A6" s="188" t="s">
        <v>623</v>
      </c>
      <c r="B6" s="146"/>
    </row>
    <row r="7" s="142" customFormat="1" ht="25.5" customHeight="1" spans="1:2">
      <c r="A7" s="188" t="s">
        <v>624</v>
      </c>
      <c r="B7" s="196"/>
    </row>
    <row r="8" s="142" customFormat="1" ht="25.5" customHeight="1" spans="1:2">
      <c r="A8" s="188" t="s">
        <v>625</v>
      </c>
      <c r="B8" s="196"/>
    </row>
    <row r="9" s="76" customFormat="1" ht="25.5" customHeight="1" spans="1:2">
      <c r="A9" s="188" t="s">
        <v>626</v>
      </c>
      <c r="B9" s="197">
        <v>147000</v>
      </c>
    </row>
    <row r="10" s="77" customFormat="1" ht="25.5" customHeight="1" spans="1:2">
      <c r="A10" s="188" t="s">
        <v>627</v>
      </c>
      <c r="B10" s="197">
        <v>10000</v>
      </c>
    </row>
    <row r="11" ht="25.5" customHeight="1" spans="1:2">
      <c r="A11" s="198" t="s">
        <v>628</v>
      </c>
      <c r="B11" s="199">
        <f>SUM(B12:B13)</f>
        <v>181</v>
      </c>
    </row>
    <row r="12" ht="25.5" customHeight="1" spans="1:2">
      <c r="A12" s="188" t="s">
        <v>629</v>
      </c>
      <c r="B12" s="200">
        <v>181</v>
      </c>
    </row>
    <row r="13" ht="25.5" customHeight="1" spans="1:2">
      <c r="A13" s="188" t="s">
        <v>630</v>
      </c>
      <c r="B13" s="200"/>
    </row>
    <row r="14" ht="25.5" customHeight="1" spans="1:2">
      <c r="A14" s="198" t="s">
        <v>631</v>
      </c>
      <c r="B14" s="200"/>
    </row>
    <row r="15" ht="21" customHeight="1" spans="1:2">
      <c r="A15" s="84" t="s">
        <v>613</v>
      </c>
      <c r="B15" s="201">
        <f>SUM(B5,B11,B14)</f>
        <v>157181</v>
      </c>
    </row>
    <row r="16" spans="2:2">
      <c r="B16" s="202"/>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X21"/>
  <sheetViews>
    <sheetView view="pageBreakPreview" zoomScaleNormal="100" workbookViewId="0">
      <selection activeCell="B16" sqref="B16"/>
    </sheetView>
  </sheetViews>
  <sheetFormatPr defaultColWidth="7" defaultRowHeight="15"/>
  <cols>
    <col min="1" max="1" width="42.375" style="38" customWidth="1"/>
    <col min="2" max="2" width="29.625" style="39" customWidth="1"/>
    <col min="3" max="3" width="10.375" style="36" hidden="1" customWidth="1"/>
    <col min="4" max="4" width="9.625" style="40" hidden="1" customWidth="1"/>
    <col min="5" max="5" width="8.125" style="40" hidden="1" customWidth="1"/>
    <col min="6" max="6" width="9.625" style="41" hidden="1" customWidth="1"/>
    <col min="7" max="7" width="17.5" style="41" hidden="1" customWidth="1"/>
    <col min="8" max="8" width="12.5" style="42" hidden="1" customWidth="1"/>
    <col min="9" max="9" width="7" style="43" hidden="1" customWidth="1"/>
    <col min="10" max="11" width="7" style="40" hidden="1" customWidth="1"/>
    <col min="12" max="12" width="13.875" style="40" hidden="1" customWidth="1"/>
    <col min="13" max="13" width="7.875" style="40" hidden="1" customWidth="1"/>
    <col min="14" max="14" width="9.5" style="40" hidden="1" customWidth="1"/>
    <col min="15" max="15" width="6.875" style="40" hidden="1" customWidth="1"/>
    <col min="16" max="16" width="9" style="40" hidden="1" customWidth="1"/>
    <col min="17" max="17" width="5.875" style="40" hidden="1" customWidth="1"/>
    <col min="18" max="18" width="5.25" style="40" hidden="1" customWidth="1"/>
    <col min="19" max="19" width="6.5" style="40" hidden="1" customWidth="1"/>
    <col min="20" max="21" width="7" style="40" hidden="1" customWidth="1"/>
    <col min="22" max="22" width="10.625" style="40" hidden="1" customWidth="1"/>
    <col min="23" max="23" width="10.5" style="40" hidden="1" customWidth="1"/>
    <col min="24" max="24" width="7" style="40" hidden="1" customWidth="1"/>
    <col min="25" max="16384" width="7" style="40"/>
  </cols>
  <sheetData>
    <row r="1" ht="29.25" customHeight="1" spans="1:1">
      <c r="A1" s="30" t="s">
        <v>632</v>
      </c>
    </row>
    <row r="2" ht="28.5" customHeight="1" spans="1:8">
      <c r="A2" s="44" t="s">
        <v>633</v>
      </c>
      <c r="B2" s="46"/>
      <c r="F2" s="40"/>
      <c r="G2" s="40"/>
      <c r="H2" s="40"/>
    </row>
    <row r="3" s="36" customFormat="1" ht="21.75" customHeight="1" spans="1:12">
      <c r="A3" s="38"/>
      <c r="B3" s="132" t="s">
        <v>27</v>
      </c>
      <c r="D3" s="36">
        <v>12.11</v>
      </c>
      <c r="F3" s="36">
        <v>12.22</v>
      </c>
      <c r="I3" s="39"/>
      <c r="L3" s="36">
        <v>1.2</v>
      </c>
    </row>
    <row r="4" s="36" customFormat="1" ht="39" customHeight="1" spans="1:14">
      <c r="A4" s="114" t="s">
        <v>3</v>
      </c>
      <c r="B4" s="49" t="s">
        <v>4</v>
      </c>
      <c r="F4" s="50" t="s">
        <v>28</v>
      </c>
      <c r="G4" s="50" t="s">
        <v>29</v>
      </c>
      <c r="H4" s="50" t="s">
        <v>30</v>
      </c>
      <c r="I4" s="39"/>
      <c r="L4" s="50" t="s">
        <v>28</v>
      </c>
      <c r="M4" s="64" t="s">
        <v>29</v>
      </c>
      <c r="N4" s="50" t="s">
        <v>30</v>
      </c>
    </row>
    <row r="5" s="38" customFormat="1" ht="39" customHeight="1" spans="1:24">
      <c r="A5" s="133" t="s">
        <v>634</v>
      </c>
      <c r="B5" s="185">
        <f>SUM(B6:B11)</f>
        <v>112181</v>
      </c>
      <c r="C5" s="38">
        <v>105429</v>
      </c>
      <c r="D5" s="38">
        <v>595734.14</v>
      </c>
      <c r="E5" s="38">
        <f>104401+13602</f>
        <v>118003</v>
      </c>
      <c r="F5" s="134" t="s">
        <v>32</v>
      </c>
      <c r="G5" s="134" t="s">
        <v>33</v>
      </c>
      <c r="H5" s="134">
        <v>596221.15</v>
      </c>
      <c r="I5" s="38" t="e">
        <f>F5-A5</f>
        <v>#VALUE!</v>
      </c>
      <c r="J5" s="38">
        <f>H5-B5</f>
        <v>484040.15</v>
      </c>
      <c r="K5" s="38">
        <v>75943</v>
      </c>
      <c r="L5" s="134" t="s">
        <v>32</v>
      </c>
      <c r="M5" s="134" t="s">
        <v>33</v>
      </c>
      <c r="N5" s="134">
        <v>643048.95</v>
      </c>
      <c r="O5" s="38" t="e">
        <f>L5-A5</f>
        <v>#VALUE!</v>
      </c>
      <c r="P5" s="38">
        <f>N5-B5</f>
        <v>530867.95</v>
      </c>
      <c r="R5" s="38">
        <v>717759</v>
      </c>
      <c r="T5" s="140" t="s">
        <v>32</v>
      </c>
      <c r="U5" s="140" t="s">
        <v>33</v>
      </c>
      <c r="V5" s="140">
        <v>659380.53</v>
      </c>
      <c r="W5" s="38">
        <f>B5-V5</f>
        <v>-547199.53</v>
      </c>
      <c r="X5" s="38" t="e">
        <f>T5-A5</f>
        <v>#VALUE!</v>
      </c>
    </row>
    <row r="6" s="36" customFormat="1" ht="31.5" customHeight="1" spans="1:24">
      <c r="A6" s="186" t="s">
        <v>635</v>
      </c>
      <c r="B6" s="187">
        <v>91092</v>
      </c>
      <c r="C6" s="63"/>
      <c r="D6" s="63">
        <v>135.6</v>
      </c>
      <c r="F6" s="59" t="s">
        <v>41</v>
      </c>
      <c r="G6" s="59" t="s">
        <v>42</v>
      </c>
      <c r="H6" s="67">
        <v>135.6</v>
      </c>
      <c r="I6" s="39" t="e">
        <f>F6-#REF!</f>
        <v>#REF!</v>
      </c>
      <c r="J6" s="58">
        <f>H6-B6</f>
        <v>-90956.4</v>
      </c>
      <c r="K6" s="58"/>
      <c r="L6" s="59" t="s">
        <v>41</v>
      </c>
      <c r="M6" s="59" t="s">
        <v>42</v>
      </c>
      <c r="N6" s="67">
        <v>135.6</v>
      </c>
      <c r="O6" s="39" t="e">
        <f>L6-#REF!</f>
        <v>#REF!</v>
      </c>
      <c r="P6" s="58">
        <f>N6-B6</f>
        <v>-90956.4</v>
      </c>
      <c r="T6" s="70" t="s">
        <v>41</v>
      </c>
      <c r="U6" s="70" t="s">
        <v>42</v>
      </c>
      <c r="V6" s="71">
        <v>135.6</v>
      </c>
      <c r="W6" s="36">
        <f>B6-V6</f>
        <v>90956.4</v>
      </c>
      <c r="X6" s="36" t="e">
        <f>T6-#REF!</f>
        <v>#REF!</v>
      </c>
    </row>
    <row r="7" s="36" customFormat="1" ht="31.5" customHeight="1" spans="1:24">
      <c r="A7" s="186" t="s">
        <v>636</v>
      </c>
      <c r="B7" s="187">
        <v>10000</v>
      </c>
      <c r="C7" s="58">
        <v>105429</v>
      </c>
      <c r="D7" s="135">
        <v>595734.14</v>
      </c>
      <c r="E7" s="36">
        <f>104401+13602</f>
        <v>118003</v>
      </c>
      <c r="F7" s="59" t="s">
        <v>32</v>
      </c>
      <c r="G7" s="59" t="s">
        <v>33</v>
      </c>
      <c r="H7" s="67">
        <v>596221.15</v>
      </c>
      <c r="I7" s="39" t="e">
        <f>F7-#REF!</f>
        <v>#REF!</v>
      </c>
      <c r="J7" s="58">
        <f>H7-B7</f>
        <v>586221.15</v>
      </c>
      <c r="K7" s="58">
        <v>75943</v>
      </c>
      <c r="L7" s="59" t="s">
        <v>32</v>
      </c>
      <c r="M7" s="59" t="s">
        <v>33</v>
      </c>
      <c r="N7" s="67">
        <v>643048.95</v>
      </c>
      <c r="O7" s="39" t="e">
        <f>L7-#REF!</f>
        <v>#REF!</v>
      </c>
      <c r="P7" s="58">
        <f>N7-B7</f>
        <v>633048.95</v>
      </c>
      <c r="R7" s="36">
        <v>717759</v>
      </c>
      <c r="T7" s="70" t="s">
        <v>32</v>
      </c>
      <c r="U7" s="70" t="s">
        <v>33</v>
      </c>
      <c r="V7" s="71">
        <v>659380.53</v>
      </c>
      <c r="W7" s="36">
        <f>B7-V7</f>
        <v>-649380.53</v>
      </c>
      <c r="X7" s="36" t="e">
        <f>T7-#REF!</f>
        <v>#REF!</v>
      </c>
    </row>
    <row r="8" ht="31.5" customHeight="1" spans="1:24">
      <c r="A8" s="188" t="s">
        <v>637</v>
      </c>
      <c r="B8" s="187">
        <v>10658</v>
      </c>
      <c r="P8" s="73"/>
      <c r="T8" s="74" t="s">
        <v>470</v>
      </c>
      <c r="U8" s="74" t="s">
        <v>615</v>
      </c>
      <c r="V8" s="75">
        <v>19998</v>
      </c>
      <c r="W8" s="40">
        <f>B8-V8</f>
        <v>-9340</v>
      </c>
      <c r="X8" s="40">
        <f>T8-A18</f>
        <v>23203</v>
      </c>
    </row>
    <row r="9" ht="31.5" customHeight="1" spans="1:22">
      <c r="A9" s="188" t="s">
        <v>638</v>
      </c>
      <c r="B9" s="187">
        <v>250</v>
      </c>
      <c r="P9" s="73"/>
      <c r="T9" s="74"/>
      <c r="U9" s="74"/>
      <c r="V9" s="75"/>
    </row>
    <row r="10" ht="31.5" customHeight="1" spans="1:24">
      <c r="A10" s="188" t="s">
        <v>639</v>
      </c>
      <c r="B10" s="187">
        <v>161</v>
      </c>
      <c r="P10" s="73"/>
      <c r="T10" s="74" t="s">
        <v>57</v>
      </c>
      <c r="U10" s="74" t="s">
        <v>58</v>
      </c>
      <c r="V10" s="75">
        <v>19998</v>
      </c>
      <c r="W10" s="40">
        <f>B10-V10</f>
        <v>-19837</v>
      </c>
      <c r="X10" s="40">
        <f>T10-A19</f>
        <v>2320301</v>
      </c>
    </row>
    <row r="11" ht="31.5" customHeight="1" spans="1:16">
      <c r="A11" s="188" t="s">
        <v>640</v>
      </c>
      <c r="B11" s="187">
        <v>20</v>
      </c>
      <c r="P11" s="73"/>
    </row>
    <row r="12" ht="31.5" customHeight="1" spans="1:16">
      <c r="A12" s="189" t="s">
        <v>641</v>
      </c>
      <c r="B12" s="190">
        <v>3000</v>
      </c>
      <c r="P12" s="73"/>
    </row>
    <row r="13" ht="31.5" customHeight="1" spans="1:16">
      <c r="A13" s="189" t="s">
        <v>642</v>
      </c>
      <c r="B13" s="191">
        <f>SUM(B14:B15)</f>
        <v>42000</v>
      </c>
      <c r="P13" s="73"/>
    </row>
    <row r="14" ht="31.5" customHeight="1" spans="1:16">
      <c r="A14" s="192" t="s">
        <v>643</v>
      </c>
      <c r="B14" s="193"/>
      <c r="P14" s="73"/>
    </row>
    <row r="15" ht="31.5" customHeight="1" spans="1:16">
      <c r="A15" s="194" t="s">
        <v>644</v>
      </c>
      <c r="B15" s="193">
        <v>42000</v>
      </c>
      <c r="P15" s="73"/>
    </row>
    <row r="16" ht="31.5" customHeight="1" spans="1:16">
      <c r="A16" s="136" t="s">
        <v>24</v>
      </c>
      <c r="B16" s="180">
        <f>SUM(B5+B13+B12)</f>
        <v>157181</v>
      </c>
      <c r="P16" s="73"/>
    </row>
    <row r="17" ht="19.5" customHeight="1" spans="16:16">
      <c r="P17" s="73"/>
    </row>
    <row r="18" ht="19.5" customHeight="1" spans="16:16">
      <c r="P18" s="73"/>
    </row>
    <row r="19" ht="19.5" customHeight="1" spans="16:16">
      <c r="P19" s="73"/>
    </row>
    <row r="20" ht="19.5" customHeight="1" spans="16:16">
      <c r="P20" s="73"/>
    </row>
    <row r="21" ht="19.5" customHeight="1" spans="16:16">
      <c r="P21" s="73"/>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Y36"/>
  <sheetViews>
    <sheetView view="pageBreakPreview" zoomScaleNormal="100" topLeftCell="A10" workbookViewId="0">
      <selection activeCell="A34" sqref="A34"/>
    </sheetView>
  </sheetViews>
  <sheetFormatPr defaultColWidth="7" defaultRowHeight="15"/>
  <cols>
    <col min="1" max="1" width="14.375" style="38" customWidth="1"/>
    <col min="2" max="2" width="46.625" style="36" customWidth="1"/>
    <col min="3" max="3" width="13" style="39" customWidth="1"/>
    <col min="4" max="4" width="10.375" style="36" hidden="1" customWidth="1"/>
    <col min="5" max="5" width="9.625" style="40" hidden="1" customWidth="1"/>
    <col min="6" max="6" width="8.125" style="40" hidden="1" customWidth="1"/>
    <col min="7" max="7" width="9.625" style="41" hidden="1" customWidth="1"/>
    <col min="8" max="8" width="17.5" style="41" hidden="1" customWidth="1"/>
    <col min="9" max="9" width="12.5" style="42" hidden="1" customWidth="1"/>
    <col min="10" max="10" width="7" style="43" hidden="1" customWidth="1"/>
    <col min="11" max="12" width="7" style="40" hidden="1" customWidth="1"/>
    <col min="13" max="13" width="13.875" style="40" hidden="1" customWidth="1"/>
    <col min="14" max="14" width="7.875" style="40" hidden="1" customWidth="1"/>
    <col min="15" max="15" width="9.5" style="40" hidden="1" customWidth="1"/>
    <col min="16" max="16" width="6.875" style="40" hidden="1" customWidth="1"/>
    <col min="17" max="17" width="9" style="40" hidden="1" customWidth="1"/>
    <col min="18" max="18" width="5.875" style="40" hidden="1" customWidth="1"/>
    <col min="19" max="19" width="5.25" style="40" hidden="1" customWidth="1"/>
    <col min="20" max="20" width="6.5" style="40" hidden="1" customWidth="1"/>
    <col min="21" max="22" width="7" style="40" hidden="1" customWidth="1"/>
    <col min="23" max="23" width="10.625" style="40" hidden="1" customWidth="1"/>
    <col min="24" max="24" width="10.5" style="40" hidden="1" customWidth="1"/>
    <col min="25" max="25" width="7" style="40" hidden="1" customWidth="1"/>
    <col min="26" max="16384" width="7" style="40"/>
  </cols>
  <sheetData>
    <row r="1" ht="20.25" customHeight="1" spans="1:1">
      <c r="A1" s="30" t="s">
        <v>645</v>
      </c>
    </row>
    <row r="2" ht="22.5" spans="1:9">
      <c r="A2" s="44" t="s">
        <v>646</v>
      </c>
      <c r="B2" s="45"/>
      <c r="C2" s="46"/>
      <c r="G2" s="40"/>
      <c r="H2" s="40"/>
      <c r="I2" s="40"/>
    </row>
    <row r="3" s="36" customFormat="1" spans="1:13">
      <c r="A3" s="38"/>
      <c r="C3" s="165" t="s">
        <v>27</v>
      </c>
      <c r="E3" s="36">
        <v>12.11</v>
      </c>
      <c r="G3" s="36">
        <v>12.22</v>
      </c>
      <c r="J3" s="39"/>
      <c r="M3" s="36">
        <v>1.2</v>
      </c>
    </row>
    <row r="4" s="162" customFormat="1" ht="24" customHeight="1" spans="1:15">
      <c r="A4" s="114" t="s">
        <v>647</v>
      </c>
      <c r="B4" s="166" t="s">
        <v>648</v>
      </c>
      <c r="C4" s="167" t="s">
        <v>619</v>
      </c>
      <c r="G4" s="168" t="s">
        <v>647</v>
      </c>
      <c r="H4" s="168" t="s">
        <v>649</v>
      </c>
      <c r="I4" s="168" t="s">
        <v>24</v>
      </c>
      <c r="J4" s="181"/>
      <c r="M4" s="168" t="s">
        <v>647</v>
      </c>
      <c r="N4" s="182" t="s">
        <v>649</v>
      </c>
      <c r="O4" s="168" t="s">
        <v>24</v>
      </c>
    </row>
    <row r="5" s="38" customFormat="1" ht="19" customHeight="1" spans="1:25">
      <c r="A5" s="169">
        <v>212</v>
      </c>
      <c r="B5" s="170" t="s">
        <v>48</v>
      </c>
      <c r="C5" s="171">
        <v>101092</v>
      </c>
      <c r="D5" s="38">
        <v>105429</v>
      </c>
      <c r="E5" s="38">
        <v>595734.14</v>
      </c>
      <c r="F5" s="38">
        <f>104401+13602</f>
        <v>118003</v>
      </c>
      <c r="G5" s="134" t="s">
        <v>32</v>
      </c>
      <c r="H5" s="134" t="s">
        <v>33</v>
      </c>
      <c r="I5" s="134">
        <v>596221.15</v>
      </c>
      <c r="J5" s="38" t="e">
        <f>G5-#REF!</f>
        <v>#REF!</v>
      </c>
      <c r="K5" s="38" t="e">
        <f>I5-#REF!</f>
        <v>#REF!</v>
      </c>
      <c r="L5" s="38">
        <v>75943</v>
      </c>
      <c r="M5" s="134" t="s">
        <v>32</v>
      </c>
      <c r="N5" s="134" t="s">
        <v>33</v>
      </c>
      <c r="O5" s="134">
        <v>643048.95</v>
      </c>
      <c r="P5" s="38" t="e">
        <f>M5-#REF!</f>
        <v>#REF!</v>
      </c>
      <c r="Q5" s="38" t="e">
        <f>O5-#REF!</f>
        <v>#REF!</v>
      </c>
      <c r="S5" s="38">
        <v>717759</v>
      </c>
      <c r="U5" s="140" t="s">
        <v>32</v>
      </c>
      <c r="V5" s="140" t="s">
        <v>33</v>
      </c>
      <c r="W5" s="140">
        <v>659380.53</v>
      </c>
      <c r="X5" s="38" t="e">
        <f>#REF!-W5</f>
        <v>#REF!</v>
      </c>
      <c r="Y5" s="38" t="e">
        <f>U5-#REF!</f>
        <v>#REF!</v>
      </c>
    </row>
    <row r="6" s="163" customFormat="1" ht="19" customHeight="1" spans="1:25">
      <c r="A6" s="169">
        <v>21208</v>
      </c>
      <c r="B6" s="170" t="s">
        <v>650</v>
      </c>
      <c r="C6" s="171">
        <v>91092</v>
      </c>
      <c r="E6" s="163">
        <v>7616.62</v>
      </c>
      <c r="G6" s="172" t="s">
        <v>35</v>
      </c>
      <c r="H6" s="172" t="s">
        <v>36</v>
      </c>
      <c r="I6" s="172">
        <v>7616.62</v>
      </c>
      <c r="J6" s="163" t="e">
        <f>G6-#REF!</f>
        <v>#REF!</v>
      </c>
      <c r="K6" s="163" t="e">
        <f>I6-#REF!</f>
        <v>#REF!</v>
      </c>
      <c r="M6" s="172" t="s">
        <v>35</v>
      </c>
      <c r="N6" s="172" t="s">
        <v>36</v>
      </c>
      <c r="O6" s="172">
        <v>7749.58</v>
      </c>
      <c r="P6" s="163" t="e">
        <f>M6-#REF!</f>
        <v>#REF!</v>
      </c>
      <c r="Q6" s="163" t="e">
        <f>O6-#REF!</f>
        <v>#REF!</v>
      </c>
      <c r="U6" s="183" t="s">
        <v>35</v>
      </c>
      <c r="V6" s="183" t="s">
        <v>36</v>
      </c>
      <c r="W6" s="183">
        <v>8475.47</v>
      </c>
      <c r="X6" s="163" t="e">
        <f>#REF!-W6</f>
        <v>#REF!</v>
      </c>
      <c r="Y6" s="163" t="e">
        <f>U6-#REF!</f>
        <v>#REF!</v>
      </c>
    </row>
    <row r="7" s="164" customFormat="1" ht="19" customHeight="1" spans="1:25">
      <c r="A7" s="173">
        <v>2120801</v>
      </c>
      <c r="B7" s="174" t="s">
        <v>651</v>
      </c>
      <c r="C7" s="175">
        <v>20400</v>
      </c>
      <c r="E7" s="164">
        <v>3922.87</v>
      </c>
      <c r="G7" s="176" t="s">
        <v>38</v>
      </c>
      <c r="H7" s="176" t="s">
        <v>39</v>
      </c>
      <c r="I7" s="176">
        <v>3922.87</v>
      </c>
      <c r="J7" s="164" t="e">
        <f>G7-#REF!</f>
        <v>#REF!</v>
      </c>
      <c r="K7" s="164" t="e">
        <f>I7-#REF!</f>
        <v>#REF!</v>
      </c>
      <c r="L7" s="164">
        <v>750</v>
      </c>
      <c r="M7" s="176" t="s">
        <v>38</v>
      </c>
      <c r="N7" s="176" t="s">
        <v>39</v>
      </c>
      <c r="O7" s="176">
        <v>4041.81</v>
      </c>
      <c r="P7" s="164" t="e">
        <f>M7-#REF!</f>
        <v>#REF!</v>
      </c>
      <c r="Q7" s="164" t="e">
        <f>O7-#REF!</f>
        <v>#REF!</v>
      </c>
      <c r="U7" s="184" t="s">
        <v>38</v>
      </c>
      <c r="V7" s="184" t="s">
        <v>39</v>
      </c>
      <c r="W7" s="184">
        <v>4680.94</v>
      </c>
      <c r="X7" s="164" t="e">
        <f>#REF!-W7</f>
        <v>#REF!</v>
      </c>
      <c r="Y7" s="164" t="e">
        <f>U7-#REF!</f>
        <v>#REF!</v>
      </c>
    </row>
    <row r="8" s="164" customFormat="1" ht="19" customHeight="1" spans="1:23">
      <c r="A8" s="173">
        <v>2120802</v>
      </c>
      <c r="B8" s="174" t="s">
        <v>652</v>
      </c>
      <c r="C8" s="175">
        <v>16928</v>
      </c>
      <c r="G8" s="176"/>
      <c r="H8" s="176"/>
      <c r="I8" s="176"/>
      <c r="M8" s="176"/>
      <c r="N8" s="176"/>
      <c r="O8" s="176"/>
      <c r="U8" s="184"/>
      <c r="V8" s="184"/>
      <c r="W8" s="184"/>
    </row>
    <row r="9" s="36" customFormat="1" ht="19" customHeight="1" spans="1:25">
      <c r="A9" s="173">
        <v>2120803</v>
      </c>
      <c r="B9" s="174" t="s">
        <v>653</v>
      </c>
      <c r="C9" s="175">
        <v>26337</v>
      </c>
      <c r="D9" s="63"/>
      <c r="E9" s="63">
        <v>135.6</v>
      </c>
      <c r="G9" s="59" t="s">
        <v>41</v>
      </c>
      <c r="H9" s="59" t="s">
        <v>42</v>
      </c>
      <c r="I9" s="67">
        <v>135.6</v>
      </c>
      <c r="J9" s="39" t="e">
        <f>G9-#REF!</f>
        <v>#REF!</v>
      </c>
      <c r="K9" s="58" t="e">
        <f>I9-#REF!</f>
        <v>#REF!</v>
      </c>
      <c r="L9" s="58"/>
      <c r="M9" s="59" t="s">
        <v>41</v>
      </c>
      <c r="N9" s="59" t="s">
        <v>42</v>
      </c>
      <c r="O9" s="67">
        <v>135.6</v>
      </c>
      <c r="P9" s="39" t="e">
        <f>M9-#REF!</f>
        <v>#REF!</v>
      </c>
      <c r="Q9" s="58" t="e">
        <f>O9-#REF!</f>
        <v>#REF!</v>
      </c>
      <c r="U9" s="70" t="s">
        <v>41</v>
      </c>
      <c r="V9" s="70" t="s">
        <v>42</v>
      </c>
      <c r="W9" s="71">
        <v>135.6</v>
      </c>
      <c r="X9" s="36" t="e">
        <f>#REF!-W9</f>
        <v>#REF!</v>
      </c>
      <c r="Y9" s="36" t="e">
        <f>U9-#REF!</f>
        <v>#REF!</v>
      </c>
    </row>
    <row r="10" s="36" customFormat="1" ht="19" customHeight="1" spans="1:25">
      <c r="A10" s="173">
        <v>2120804</v>
      </c>
      <c r="B10" s="174" t="s">
        <v>654</v>
      </c>
      <c r="C10" s="175">
        <v>2454</v>
      </c>
      <c r="D10" s="58">
        <v>105429</v>
      </c>
      <c r="E10" s="135">
        <v>595734.14</v>
      </c>
      <c r="F10" s="36">
        <f>104401+13602</f>
        <v>118003</v>
      </c>
      <c r="G10" s="59" t="s">
        <v>32</v>
      </c>
      <c r="H10" s="59" t="s">
        <v>33</v>
      </c>
      <c r="I10" s="67">
        <v>596221.15</v>
      </c>
      <c r="J10" s="39" t="e">
        <f>G10-#REF!</f>
        <v>#REF!</v>
      </c>
      <c r="K10" s="58" t="e">
        <f>I10-#REF!</f>
        <v>#REF!</v>
      </c>
      <c r="L10" s="58">
        <v>75943</v>
      </c>
      <c r="M10" s="59" t="s">
        <v>32</v>
      </c>
      <c r="N10" s="59" t="s">
        <v>33</v>
      </c>
      <c r="O10" s="67">
        <v>643048.95</v>
      </c>
      <c r="P10" s="39" t="e">
        <f>M10-#REF!</f>
        <v>#REF!</v>
      </c>
      <c r="Q10" s="58" t="e">
        <f>O10-#REF!</f>
        <v>#REF!</v>
      </c>
      <c r="S10" s="36">
        <v>717759</v>
      </c>
      <c r="U10" s="70" t="s">
        <v>32</v>
      </c>
      <c r="V10" s="70" t="s">
        <v>33</v>
      </c>
      <c r="W10" s="71">
        <v>659380.53</v>
      </c>
      <c r="X10" s="36" t="e">
        <f>#REF!-W10</f>
        <v>#REF!</v>
      </c>
      <c r="Y10" s="36" t="e">
        <f>U10-#REF!</f>
        <v>#REF!</v>
      </c>
    </row>
    <row r="11" s="36" customFormat="1" ht="19" customHeight="1" spans="1:23">
      <c r="A11" s="173">
        <v>2120805</v>
      </c>
      <c r="B11" s="174" t="s">
        <v>655</v>
      </c>
      <c r="C11" s="175">
        <v>5975</v>
      </c>
      <c r="D11" s="58"/>
      <c r="E11" s="135"/>
      <c r="G11" s="59"/>
      <c r="H11" s="59"/>
      <c r="I11" s="67"/>
      <c r="J11" s="39"/>
      <c r="K11" s="58"/>
      <c r="L11" s="58"/>
      <c r="M11" s="59"/>
      <c r="N11" s="59"/>
      <c r="O11" s="67"/>
      <c r="P11" s="39"/>
      <c r="Q11" s="58"/>
      <c r="U11" s="70"/>
      <c r="V11" s="70"/>
      <c r="W11" s="71"/>
    </row>
    <row r="12" s="36" customFormat="1" ht="19" customHeight="1" spans="1:25">
      <c r="A12" s="173">
        <v>2120806</v>
      </c>
      <c r="B12" s="174" t="s">
        <v>656</v>
      </c>
      <c r="C12" s="175">
        <v>800</v>
      </c>
      <c r="D12" s="58"/>
      <c r="E12" s="58">
        <v>7616.62</v>
      </c>
      <c r="G12" s="59" t="s">
        <v>35</v>
      </c>
      <c r="H12" s="59" t="s">
        <v>36</v>
      </c>
      <c r="I12" s="67">
        <v>7616.62</v>
      </c>
      <c r="J12" s="39" t="e">
        <f>G12-#REF!</f>
        <v>#REF!</v>
      </c>
      <c r="K12" s="58" t="e">
        <f>I12-#REF!</f>
        <v>#REF!</v>
      </c>
      <c r="L12" s="58"/>
      <c r="M12" s="59" t="s">
        <v>35</v>
      </c>
      <c r="N12" s="59" t="s">
        <v>36</v>
      </c>
      <c r="O12" s="67">
        <v>7749.58</v>
      </c>
      <c r="P12" s="39" t="e">
        <f>M12-#REF!</f>
        <v>#REF!</v>
      </c>
      <c r="Q12" s="58" t="e">
        <f>O12-#REF!</f>
        <v>#REF!</v>
      </c>
      <c r="U12" s="70" t="s">
        <v>35</v>
      </c>
      <c r="V12" s="70" t="s">
        <v>36</v>
      </c>
      <c r="W12" s="71">
        <v>8475.47</v>
      </c>
      <c r="X12" s="36" t="e">
        <f>#REF!-W12</f>
        <v>#REF!</v>
      </c>
      <c r="Y12" s="36" t="e">
        <f>U12-#REF!</f>
        <v>#REF!</v>
      </c>
    </row>
    <row r="13" s="36" customFormat="1" ht="19" customHeight="1" spans="1:25">
      <c r="A13" s="173">
        <v>2120810</v>
      </c>
      <c r="B13" s="174" t="s">
        <v>657</v>
      </c>
      <c r="C13" s="175">
        <v>14843</v>
      </c>
      <c r="D13" s="58"/>
      <c r="E13" s="58">
        <v>3922.87</v>
      </c>
      <c r="G13" s="59" t="s">
        <v>38</v>
      </c>
      <c r="H13" s="59" t="s">
        <v>39</v>
      </c>
      <c r="I13" s="67">
        <v>3922.87</v>
      </c>
      <c r="J13" s="39" t="e">
        <f>G13-#REF!</f>
        <v>#REF!</v>
      </c>
      <c r="K13" s="58" t="e">
        <f>I13-#REF!</f>
        <v>#REF!</v>
      </c>
      <c r="L13" s="58">
        <v>750</v>
      </c>
      <c r="M13" s="59" t="s">
        <v>38</v>
      </c>
      <c r="N13" s="59" t="s">
        <v>39</v>
      </c>
      <c r="O13" s="67">
        <v>4041.81</v>
      </c>
      <c r="P13" s="39" t="e">
        <f>M13-#REF!</f>
        <v>#REF!</v>
      </c>
      <c r="Q13" s="58" t="e">
        <f>O13-#REF!</f>
        <v>#REF!</v>
      </c>
      <c r="U13" s="70" t="s">
        <v>38</v>
      </c>
      <c r="V13" s="70" t="s">
        <v>39</v>
      </c>
      <c r="W13" s="71">
        <v>4680.94</v>
      </c>
      <c r="X13" s="36" t="e">
        <f>#REF!-W13</f>
        <v>#REF!</v>
      </c>
      <c r="Y13" s="36" t="e">
        <f>U13-#REF!</f>
        <v>#REF!</v>
      </c>
    </row>
    <row r="14" s="36" customFormat="1" ht="19" customHeight="1" spans="1:23">
      <c r="A14" s="173">
        <v>2120814</v>
      </c>
      <c r="B14" s="174" t="s">
        <v>658</v>
      </c>
      <c r="C14" s="177">
        <v>244</v>
      </c>
      <c r="D14" s="58"/>
      <c r="E14" s="58"/>
      <c r="G14" s="59"/>
      <c r="H14" s="59"/>
      <c r="I14" s="67"/>
      <c r="J14" s="39"/>
      <c r="K14" s="58"/>
      <c r="L14" s="58"/>
      <c r="M14" s="59"/>
      <c r="N14" s="59"/>
      <c r="O14" s="67"/>
      <c r="P14" s="39"/>
      <c r="Q14" s="58"/>
      <c r="U14" s="70"/>
      <c r="V14" s="70"/>
      <c r="W14" s="71"/>
    </row>
    <row r="15" ht="19" customHeight="1" spans="1:25">
      <c r="A15" s="173">
        <v>2120815</v>
      </c>
      <c r="B15" s="173" t="s">
        <v>659</v>
      </c>
      <c r="C15" s="177">
        <v>1335</v>
      </c>
      <c r="Q15" s="73"/>
      <c r="U15" s="74" t="s">
        <v>57</v>
      </c>
      <c r="V15" s="74" t="s">
        <v>58</v>
      </c>
      <c r="W15" s="75">
        <v>19998</v>
      </c>
      <c r="X15" s="40">
        <f>C35-W15</f>
        <v>-19948</v>
      </c>
      <c r="Y15" s="40">
        <f>U15-A35</f>
        <v>-10197</v>
      </c>
    </row>
    <row r="16" ht="19" customHeight="1" spans="1:23">
      <c r="A16" s="173">
        <v>2120816</v>
      </c>
      <c r="B16" s="173" t="s">
        <v>660</v>
      </c>
      <c r="C16" s="177">
        <v>1776</v>
      </c>
      <c r="Q16" s="73"/>
      <c r="U16" s="74"/>
      <c r="V16" s="74"/>
      <c r="W16" s="75"/>
    </row>
    <row r="17" ht="19" customHeight="1" spans="1:23">
      <c r="A17" s="169">
        <v>21213</v>
      </c>
      <c r="B17" s="169" t="s">
        <v>661</v>
      </c>
      <c r="C17" s="178">
        <v>10000</v>
      </c>
      <c r="Q17" s="73"/>
      <c r="U17" s="74"/>
      <c r="V17" s="74"/>
      <c r="W17" s="75"/>
    </row>
    <row r="18" ht="19" customHeight="1" spans="1:23">
      <c r="A18" s="173">
        <v>2121301</v>
      </c>
      <c r="B18" s="173" t="s">
        <v>662</v>
      </c>
      <c r="C18" s="175">
        <v>5616</v>
      </c>
      <c r="Q18" s="73"/>
      <c r="U18" s="74"/>
      <c r="V18" s="74"/>
      <c r="W18" s="75"/>
    </row>
    <row r="19" ht="19" customHeight="1" spans="1:23">
      <c r="A19" s="173">
        <v>2121302</v>
      </c>
      <c r="B19" s="173" t="s">
        <v>663</v>
      </c>
      <c r="C19" s="175">
        <v>3884</v>
      </c>
      <c r="Q19" s="73"/>
      <c r="U19" s="74"/>
      <c r="V19" s="74"/>
      <c r="W19" s="75"/>
    </row>
    <row r="20" ht="19" customHeight="1" spans="1:17">
      <c r="A20" s="173">
        <v>2121399</v>
      </c>
      <c r="B20" s="174" t="s">
        <v>664</v>
      </c>
      <c r="C20" s="175">
        <v>500</v>
      </c>
      <c r="Q20" s="73"/>
    </row>
    <row r="21" ht="19" customHeight="1" spans="1:3">
      <c r="A21" s="169">
        <v>231</v>
      </c>
      <c r="B21" s="170" t="s">
        <v>62</v>
      </c>
      <c r="C21" s="171">
        <v>3000</v>
      </c>
    </row>
    <row r="22" ht="19" customHeight="1" spans="1:3">
      <c r="A22" s="173">
        <v>23104</v>
      </c>
      <c r="B22" s="174" t="s">
        <v>665</v>
      </c>
      <c r="C22" s="175">
        <v>3000</v>
      </c>
    </row>
    <row r="23" ht="19" customHeight="1" spans="1:3">
      <c r="A23" s="173">
        <v>2310411</v>
      </c>
      <c r="B23" s="174" t="s">
        <v>666</v>
      </c>
      <c r="C23" s="175">
        <v>3000</v>
      </c>
    </row>
    <row r="24" ht="19" customHeight="1" spans="1:3">
      <c r="A24" s="169">
        <v>232</v>
      </c>
      <c r="B24" s="170" t="s">
        <v>63</v>
      </c>
      <c r="C24" s="171">
        <v>10658</v>
      </c>
    </row>
    <row r="25" ht="19" customHeight="1" spans="1:3">
      <c r="A25" s="173">
        <v>23204</v>
      </c>
      <c r="B25" s="174" t="s">
        <v>667</v>
      </c>
      <c r="C25" s="175">
        <v>10658</v>
      </c>
    </row>
    <row r="26" ht="19" customHeight="1" spans="1:3">
      <c r="A26" s="173">
        <v>2320411</v>
      </c>
      <c r="B26" s="174" t="s">
        <v>668</v>
      </c>
      <c r="C26" s="175">
        <v>1034</v>
      </c>
    </row>
    <row r="27" ht="19" customHeight="1" spans="1:3">
      <c r="A27" s="173">
        <v>2320431</v>
      </c>
      <c r="B27" s="174" t="s">
        <v>669</v>
      </c>
      <c r="C27" s="175">
        <v>1081</v>
      </c>
    </row>
    <row r="28" ht="19" customHeight="1" spans="1:3">
      <c r="A28" s="173">
        <v>2320433</v>
      </c>
      <c r="B28" s="174" t="s">
        <v>670</v>
      </c>
      <c r="C28" s="175">
        <v>6173</v>
      </c>
    </row>
    <row r="29" ht="19" customHeight="1" spans="1:3">
      <c r="A29" s="173">
        <v>2320498</v>
      </c>
      <c r="B29" s="174" t="s">
        <v>671</v>
      </c>
      <c r="C29" s="175">
        <v>2370</v>
      </c>
    </row>
    <row r="30" ht="19" customHeight="1" spans="1:3">
      <c r="A30" s="169">
        <v>233</v>
      </c>
      <c r="B30" s="170" t="s">
        <v>64</v>
      </c>
      <c r="C30" s="171">
        <v>250</v>
      </c>
    </row>
    <row r="31" ht="21.95" customHeight="1" spans="1:3">
      <c r="A31" s="173">
        <v>23304</v>
      </c>
      <c r="B31" s="174" t="s">
        <v>672</v>
      </c>
      <c r="C31" s="175">
        <v>250</v>
      </c>
    </row>
    <row r="32" ht="21.95" customHeight="1" spans="1:3">
      <c r="A32" s="173">
        <v>2330411</v>
      </c>
      <c r="B32" s="174" t="s">
        <v>673</v>
      </c>
      <c r="C32" s="175">
        <v>50</v>
      </c>
    </row>
    <row r="33" ht="21.95" customHeight="1" spans="1:3">
      <c r="A33" s="173">
        <v>2330431</v>
      </c>
      <c r="B33" s="174" t="s">
        <v>674</v>
      </c>
      <c r="C33" s="175">
        <v>50</v>
      </c>
    </row>
    <row r="34" ht="21.95" customHeight="1" spans="1:3">
      <c r="A34" s="173">
        <v>2330433</v>
      </c>
      <c r="B34" s="174" t="s">
        <v>675</v>
      </c>
      <c r="C34" s="175">
        <v>100</v>
      </c>
    </row>
    <row r="35" ht="21.95" customHeight="1" spans="1:3">
      <c r="A35" s="173">
        <v>2330498</v>
      </c>
      <c r="B35" s="174" t="s">
        <v>676</v>
      </c>
      <c r="C35" s="175">
        <v>50</v>
      </c>
    </row>
    <row r="36" ht="27" customHeight="1" spans="1:3">
      <c r="A36" s="179" t="s">
        <v>24</v>
      </c>
      <c r="B36" s="47"/>
      <c r="C36" s="180">
        <f>C5+C21+C24+C30</f>
        <v>115000</v>
      </c>
    </row>
  </sheetData>
  <mergeCells count="2">
    <mergeCell ref="A2:C2"/>
    <mergeCell ref="A36:B36"/>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附表2-1 </vt:lpstr>
      <vt:lpstr>附表2-2</vt:lpstr>
      <vt:lpstr>附表2-3</vt:lpstr>
      <vt:lpstr>附表2-4</vt:lpstr>
      <vt:lpstr>附表2-5</vt:lpstr>
      <vt:lpstr>附表2-6</vt:lpstr>
      <vt:lpstr>附表2-7</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cp:lastModifiedBy>
  <dcterms:created xsi:type="dcterms:W3CDTF">2006-09-16T00:00:00Z</dcterms:created>
  <dcterms:modified xsi:type="dcterms:W3CDTF">2023-08-17T04:31:46Z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