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1145" tabRatio="896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32" r:id="rId7"/>
    <sheet name="附表1-8" sheetId="7" r:id="rId8"/>
    <sheet name="附表1-9" sheetId="24" r:id="rId9"/>
    <sheet name="附表1-10" sheetId="9" r:id="rId10"/>
    <sheet name="附表1-11" sheetId="28" r:id="rId11"/>
    <sheet name="附表1-12" sheetId="29" r:id="rId12"/>
    <sheet name="附表1-13" sheetId="2" r:id="rId13"/>
    <sheet name="附表1-14" sheetId="11" r:id="rId14"/>
    <sheet name="附表1-15" sheetId="27" r:id="rId15"/>
    <sheet name="附表1-16" sheetId="12" r:id="rId16"/>
    <sheet name="附表1-17" sheetId="30" r:id="rId17"/>
    <sheet name="附表1-18" sheetId="31" r:id="rId18"/>
    <sheet name="附表1-19" sheetId="13" r:id="rId19"/>
    <sheet name="附表1-20" sheetId="14" r:id="rId20"/>
    <sheet name="Sheet3" sheetId="3" r:id="rId21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9">#REF!</definedName>
    <definedName name="_a99999" localSheetId="13">#REF!</definedName>
    <definedName name="_a99999" localSheetId="15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7">#REF!</definedName>
    <definedName name="_a99999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9" hidden="1">'附表1-10'!$A$4:$AA$9</definedName>
    <definedName name="_xlnm._FilterDatabase" localSheetId="15" hidden="1">'附表1-16'!$A$4:$AA$5</definedName>
    <definedName name="_xlnm._FilterDatabase" localSheetId="19" hidden="1">'附表1-20'!$A$4:$AA$8</definedName>
    <definedName name="_xlnm._FilterDatabase" localSheetId="2" hidden="1">'附表1-3'!$A$4:$AA$8</definedName>
    <definedName name="_xlnm._FilterDatabase" localSheetId="4" hidden="1">'附表1-5'!$A$4:$AB$5</definedName>
    <definedName name="_Order1" hidden="1">255</definedName>
    <definedName name="_Order2" hidden="1">255</definedName>
    <definedName name="_xlnm.Database" localSheetId="9" hidden="1">#REF!</definedName>
    <definedName name="_xlnm.Database" localSheetId="13" hidden="1">#REF!</definedName>
    <definedName name="_xlnm.Database" localSheetId="15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7" hidden="1">#REF!</definedName>
    <definedName name="_xlnm.Database" hidden="1">#REF!</definedName>
    <definedName name="_xlnm.Print_Area" localSheetId="0">'附表1-1'!$A$1:$B$25</definedName>
    <definedName name="_xlnm.Print_Area" localSheetId="9">'附表1-10'!$A:$C</definedName>
    <definedName name="_xlnm.Print_Area" localSheetId="15">'附表1-16'!$A:$C</definedName>
    <definedName name="_xlnm.Print_Area" localSheetId="19">'附表1-20'!$A:$C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'附表1-6'!$A$1:$B$7</definedName>
    <definedName name="_xlnm.Print_Titles" localSheetId="9">'附表1-10'!$4:$4</definedName>
    <definedName name="_xlnm.Print_Titles" localSheetId="13">'附表1-14'!$4:$4</definedName>
    <definedName name="_xlnm.Print_Titles" localSheetId="15">'附表1-16'!$4:$4</definedName>
    <definedName name="_xlnm.Print_Titles" localSheetId="18">'附表1-19'!$4:$4</definedName>
    <definedName name="_xlnm.Print_Titles" localSheetId="19">'附表1-20'!$4:$4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7">'附表1-8'!$4:$4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9">#REF!</definedName>
    <definedName name="地区名称" localSheetId="13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7">#REF!</definedName>
    <definedName name="地区名称">#REF!</definedName>
    <definedName name="地区名称1" localSheetId="15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4519"/>
</workbook>
</file>

<file path=xl/calcChain.xml><?xml version="1.0" encoding="utf-8"?>
<calcChain xmlns="http://schemas.openxmlformats.org/spreadsheetml/2006/main">
  <c r="C8" i="32"/>
  <c r="B8"/>
  <c r="C5"/>
  <c r="C34" i="14" l="1"/>
  <c r="C43" i="13"/>
  <c r="B7" i="29"/>
  <c r="C25" i="9"/>
  <c r="B17" i="24"/>
  <c r="B5"/>
  <c r="B14"/>
  <c r="B5" i="7"/>
  <c r="B14" s="1"/>
  <c r="B53" i="18"/>
  <c r="B51"/>
  <c r="B47"/>
  <c r="B34"/>
  <c r="B31"/>
  <c r="B21"/>
  <c r="B9"/>
  <c r="B15"/>
  <c r="B12"/>
  <c r="B7"/>
  <c r="B5"/>
  <c r="C73" i="6"/>
  <c r="C243" i="5"/>
  <c r="B26" i="26" l="1"/>
  <c r="B5" i="4"/>
  <c r="B11" i="7" l="1"/>
  <c r="B20" i="4"/>
  <c r="X9" i="30" l="1"/>
  <c r="W9"/>
  <c r="X8"/>
  <c r="W8"/>
  <c r="X7"/>
  <c r="W7"/>
  <c r="W6"/>
  <c r="V6"/>
  <c r="N6"/>
  <c r="M6"/>
  <c r="L6"/>
  <c r="H6"/>
  <c r="G6"/>
  <c r="F6"/>
  <c r="X5"/>
  <c r="W5"/>
  <c r="P5"/>
  <c r="O5"/>
  <c r="J5"/>
  <c r="I5"/>
  <c r="E5"/>
  <c r="X9" i="28"/>
  <c r="W9"/>
  <c r="X8"/>
  <c r="W8"/>
  <c r="X7"/>
  <c r="W7"/>
  <c r="W6" s="1"/>
  <c r="V6"/>
  <c r="N6"/>
  <c r="M6"/>
  <c r="L6"/>
  <c r="H6"/>
  <c r="G6"/>
  <c r="F6"/>
  <c r="X5"/>
  <c r="W5"/>
  <c r="P5"/>
  <c r="O5"/>
  <c r="J5"/>
  <c r="I5"/>
  <c r="E5"/>
  <c r="X10" i="27" l="1"/>
  <c r="W10"/>
  <c r="X9"/>
  <c r="W9"/>
  <c r="X8"/>
  <c r="W8"/>
  <c r="W7"/>
  <c r="V7"/>
  <c r="N7"/>
  <c r="M7"/>
  <c r="L7"/>
  <c r="H7"/>
  <c r="G7"/>
  <c r="F7"/>
  <c r="X6"/>
  <c r="W6"/>
  <c r="P6"/>
  <c r="O6"/>
  <c r="J6"/>
  <c r="I6"/>
  <c r="E6"/>
  <c r="X5"/>
  <c r="W5"/>
  <c r="P5"/>
  <c r="O5"/>
  <c r="J5"/>
  <c r="I5"/>
  <c r="E5"/>
  <c r="X18" i="26"/>
  <c r="W18"/>
  <c r="X17"/>
  <c r="W17"/>
  <c r="X16"/>
  <c r="W16"/>
  <c r="W15"/>
  <c r="V15"/>
  <c r="N15"/>
  <c r="M15"/>
  <c r="L15"/>
  <c r="H15"/>
  <c r="G15"/>
  <c r="F15"/>
  <c r="X14"/>
  <c r="W14"/>
  <c r="P14"/>
  <c r="O14"/>
  <c r="J14"/>
  <c r="I14"/>
  <c r="X13"/>
  <c r="W13"/>
  <c r="P13"/>
  <c r="O13"/>
  <c r="J13"/>
  <c r="I13"/>
  <c r="X12"/>
  <c r="W12"/>
  <c r="P12"/>
  <c r="O12"/>
  <c r="J12"/>
  <c r="I12"/>
  <c r="X10"/>
  <c r="W10"/>
  <c r="P10"/>
  <c r="O10"/>
  <c r="J10"/>
  <c r="I10"/>
  <c r="X9"/>
  <c r="W9"/>
  <c r="P9"/>
  <c r="O9"/>
  <c r="J9"/>
  <c r="I9"/>
  <c r="E9"/>
  <c r="X8"/>
  <c r="W8"/>
  <c r="P8"/>
  <c r="O8"/>
  <c r="J8"/>
  <c r="I8"/>
  <c r="X7"/>
  <c r="W7"/>
  <c r="P7"/>
  <c r="O7"/>
  <c r="J7"/>
  <c r="I7"/>
  <c r="X6"/>
  <c r="W6"/>
  <c r="P6"/>
  <c r="O6"/>
  <c r="J6"/>
  <c r="I6"/>
  <c r="X5"/>
  <c r="W5"/>
  <c r="P5"/>
  <c r="O5"/>
  <c r="J5"/>
  <c r="I5"/>
  <c r="E5"/>
  <c r="X12" i="24"/>
  <c r="W12"/>
  <c r="X11"/>
  <c r="W11"/>
  <c r="X10"/>
  <c r="W10"/>
  <c r="W9" s="1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Z9" i="17" l="1"/>
  <c r="Y9"/>
  <c r="Z8"/>
  <c r="Y8"/>
  <c r="Z7"/>
  <c r="Y7"/>
  <c r="Y6"/>
  <c r="X6"/>
  <c r="P6"/>
  <c r="O6"/>
  <c r="N6"/>
  <c r="J6"/>
  <c r="I6"/>
  <c r="H6"/>
  <c r="Z5"/>
  <c r="Y5"/>
  <c r="R5"/>
  <c r="Q5"/>
  <c r="L5"/>
  <c r="K5"/>
  <c r="G5"/>
  <c r="Y20" i="14" l="1"/>
  <c r="X20"/>
  <c r="Q20"/>
  <c r="P20"/>
  <c r="K20"/>
  <c r="J20"/>
  <c r="Y19"/>
  <c r="X19"/>
  <c r="Q19"/>
  <c r="P19"/>
  <c r="K19"/>
  <c r="J19"/>
  <c r="Y18"/>
  <c r="X18"/>
  <c r="Q18"/>
  <c r="P18"/>
  <c r="K18"/>
  <c r="J18"/>
  <c r="Y21"/>
  <c r="X21"/>
  <c r="Q21"/>
  <c r="P21"/>
  <c r="K21"/>
  <c r="J21"/>
  <c r="Y11"/>
  <c r="X11"/>
  <c r="Q11"/>
  <c r="P11"/>
  <c r="K11"/>
  <c r="J11"/>
  <c r="Y10"/>
  <c r="X10"/>
  <c r="Q10"/>
  <c r="P10"/>
  <c r="K10"/>
  <c r="J10"/>
  <c r="Y9"/>
  <c r="X9"/>
  <c r="Q9"/>
  <c r="P9"/>
  <c r="K9"/>
  <c r="J9"/>
  <c r="Y14"/>
  <c r="X14"/>
  <c r="Q14"/>
  <c r="P14"/>
  <c r="K14"/>
  <c r="J14"/>
  <c r="Y13"/>
  <c r="X13"/>
  <c r="Q13"/>
  <c r="P13"/>
  <c r="K13"/>
  <c r="J13"/>
  <c r="Y12"/>
  <c r="X12"/>
  <c r="Q12"/>
  <c r="P12"/>
  <c r="K12"/>
  <c r="J12"/>
  <c r="Y17"/>
  <c r="X17"/>
  <c r="Q17"/>
  <c r="P17"/>
  <c r="K17"/>
  <c r="J17"/>
  <c r="Y16"/>
  <c r="X16"/>
  <c r="Q16"/>
  <c r="P16"/>
  <c r="K16"/>
  <c r="J16"/>
  <c r="Y15"/>
  <c r="X15"/>
  <c r="Q15"/>
  <c r="P15"/>
  <c r="K15"/>
  <c r="J15"/>
  <c r="Y12" i="5" l="1"/>
  <c r="X12"/>
  <c r="Q12"/>
  <c r="P12"/>
  <c r="K12"/>
  <c r="J12"/>
  <c r="Y11"/>
  <c r="X11"/>
  <c r="Q11"/>
  <c r="P11"/>
  <c r="K11"/>
  <c r="J11"/>
  <c r="Y10"/>
  <c r="X10"/>
  <c r="Q10"/>
  <c r="P10"/>
  <c r="K10"/>
  <c r="J10"/>
  <c r="Y9"/>
  <c r="X9"/>
  <c r="Q9"/>
  <c r="P9"/>
  <c r="K9"/>
  <c r="J9"/>
  <c r="F9"/>
  <c r="Y14" i="9" l="1"/>
  <c r="X14"/>
  <c r="Q14"/>
  <c r="P14"/>
  <c r="K14"/>
  <c r="J14"/>
  <c r="Y13"/>
  <c r="X13"/>
  <c r="Q13"/>
  <c r="P13"/>
  <c r="K13"/>
  <c r="J13"/>
  <c r="Y12"/>
  <c r="X12"/>
  <c r="Q12"/>
  <c r="P12"/>
  <c r="K12"/>
  <c r="J12"/>
  <c r="Y10"/>
  <c r="X10"/>
  <c r="Q10"/>
  <c r="P10"/>
  <c r="K10"/>
  <c r="J10"/>
  <c r="F10"/>
  <c r="Y25" i="14" l="1"/>
  <c r="X25"/>
  <c r="Y24"/>
  <c r="X24"/>
  <c r="Y23"/>
  <c r="X23"/>
  <c r="X22" s="1"/>
  <c r="W22"/>
  <c r="O22"/>
  <c r="N22"/>
  <c r="M22"/>
  <c r="I22"/>
  <c r="H22"/>
  <c r="G2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9" i="12"/>
  <c r="X9"/>
  <c r="Y8"/>
  <c r="X8"/>
  <c r="Y7"/>
  <c r="X7"/>
  <c r="X6" s="1"/>
  <c r="W6"/>
  <c r="O6"/>
  <c r="N6"/>
  <c r="M6"/>
  <c r="I6"/>
  <c r="H6"/>
  <c r="G6"/>
  <c r="Y5"/>
  <c r="X5"/>
  <c r="Q5"/>
  <c r="P5"/>
  <c r="K5"/>
  <c r="J5"/>
  <c r="F5"/>
  <c r="Y18" i="9"/>
  <c r="X18"/>
  <c r="Y17"/>
  <c r="X17"/>
  <c r="Y16"/>
  <c r="X16"/>
  <c r="Y9"/>
  <c r="X9"/>
  <c r="Q9"/>
  <c r="P9"/>
  <c r="K9"/>
  <c r="J9"/>
  <c r="Y7"/>
  <c r="X7"/>
  <c r="Q7"/>
  <c r="P7"/>
  <c r="K7"/>
  <c r="J7"/>
  <c r="Y6"/>
  <c r="X6"/>
  <c r="Q6"/>
  <c r="P6"/>
  <c r="K6"/>
  <c r="J6"/>
  <c r="Y5"/>
  <c r="X5"/>
  <c r="Q5"/>
  <c r="P5"/>
  <c r="K5"/>
  <c r="J5"/>
  <c r="F5"/>
  <c r="W13" i="5"/>
  <c r="O13"/>
  <c r="N13"/>
  <c r="M13"/>
  <c r="I13"/>
  <c r="H13"/>
  <c r="G13"/>
  <c r="F5"/>
  <c r="J5"/>
  <c r="K5"/>
  <c r="P5"/>
  <c r="Q5"/>
  <c r="X5"/>
  <c r="Y5"/>
  <c r="J6"/>
  <c r="K6"/>
  <c r="P6"/>
  <c r="Q6"/>
  <c r="X6"/>
  <c r="Y6"/>
  <c r="J7"/>
  <c r="K7"/>
  <c r="P7"/>
  <c r="Q7"/>
  <c r="X7"/>
  <c r="Y7"/>
  <c r="J8"/>
  <c r="K8"/>
  <c r="P8"/>
  <c r="Q8"/>
  <c r="X8"/>
  <c r="Y8"/>
  <c r="X14"/>
  <c r="X13" s="1"/>
  <c r="Y14"/>
  <c r="X15"/>
  <c r="Y15"/>
  <c r="X16"/>
  <c r="Y16"/>
</calcChain>
</file>

<file path=xl/sharedStrings.xml><?xml version="1.0" encoding="utf-8"?>
<sst xmlns="http://schemas.openxmlformats.org/spreadsheetml/2006/main" count="1491" uniqueCount="978">
  <si>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</si>
  <si>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</si>
  <si>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</si>
  <si>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</si>
  <si>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</si>
  <si>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</si>
  <si>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</si>
  <si>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</si>
  <si>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</si>
  <si>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</si>
  <si>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</si>
  <si>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</si>
  <si>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</si>
  <si>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</si>
  <si>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</si>
  <si>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</si>
  <si>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</si>
  <si>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</si>
  <si>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</si>
  <si>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</si>
  <si>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</si>
  <si>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</si>
  <si>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</si>
  <si>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</si>
  <si>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</si>
  <si>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</si>
  <si>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</si>
  <si>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</si>
  <si>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</si>
  <si>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</si>
  <si>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</si>
  <si>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</si>
  <si>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</si>
  <si>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</si>
  <si>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</si>
  <si>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</si>
  <si>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</si>
  <si>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</si>
  <si>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</si>
  <si>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</si>
  <si>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</si>
  <si>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</si>
  <si>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</si>
  <si>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</si>
  <si>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</si>
  <si>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</si>
  <si>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</si>
  <si>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</si>
  <si>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</si>
  <si>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</si>
  <si>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</si>
  <si>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</si>
  <si>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</si>
  <si>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</si>
  <si>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t>项目名称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</si>
  <si>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</si>
  <si>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</si>
  <si>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t>项目</t>
    <phoneticPr fontId="2" type="noConversion"/>
  </si>
  <si>
    <t>一、本级支出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</si>
  <si>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</si>
  <si>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</si>
  <si>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</si>
  <si>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</si>
  <si>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</si>
  <si>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</si>
  <si>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</si>
  <si>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</si>
  <si>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</si>
  <si>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</si>
  <si>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</si>
  <si>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</si>
  <si>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</si>
  <si>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</si>
  <si>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</si>
  <si>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</si>
  <si>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</si>
  <si>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</si>
  <si>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</si>
  <si>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</si>
  <si>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</si>
  <si>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</si>
  <si>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</si>
  <si>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</si>
  <si>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</si>
  <si>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</si>
  <si>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</si>
  <si>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</si>
  <si>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</si>
  <si>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</si>
  <si>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</si>
  <si>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</si>
  <si>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</si>
  <si>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</si>
  <si>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</si>
  <si>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</si>
  <si>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</si>
  <si>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</si>
  <si>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</si>
  <si>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</si>
  <si>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</si>
  <si>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</si>
  <si>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一、税收收入</t>
    <phoneticPr fontId="7" type="noConversion"/>
  </si>
  <si>
    <t>1.增值税</t>
  </si>
  <si>
    <t>2.营业税</t>
    <phoneticPr fontId="7" type="noConversion"/>
  </si>
  <si>
    <t>3.企业所得税</t>
    <phoneticPr fontId="7" type="noConversion"/>
  </si>
  <si>
    <t>4.个人所得税</t>
    <phoneticPr fontId="7" type="noConversion"/>
  </si>
  <si>
    <t>5.资源税</t>
    <phoneticPr fontId="35" type="noConversion"/>
  </si>
  <si>
    <t>6.城市维护建设税</t>
    <phoneticPr fontId="7" type="noConversion"/>
  </si>
  <si>
    <t>7.房产税</t>
    <phoneticPr fontId="7" type="noConversion"/>
  </si>
  <si>
    <t>8.印花税</t>
    <phoneticPr fontId="7" type="noConversion"/>
  </si>
  <si>
    <t>9.城镇土地使用税</t>
    <phoneticPr fontId="7" type="noConversion"/>
  </si>
  <si>
    <r>
      <t>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.土地增值税</t>
    </r>
    <phoneticPr fontId="7" type="noConversion"/>
  </si>
  <si>
    <r>
      <t>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.车船税</t>
    </r>
    <phoneticPr fontId="7" type="noConversion"/>
  </si>
  <si>
    <r>
      <t>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.耕地占用税</t>
    </r>
    <phoneticPr fontId="7" type="noConversion"/>
  </si>
  <si>
    <t>13.契税</t>
    <phoneticPr fontId="7" type="noConversion"/>
  </si>
  <si>
    <t>二、非税收入</t>
    <phoneticPr fontId="7" type="noConversion"/>
  </si>
  <si>
    <t>1.专项收入</t>
  </si>
  <si>
    <t>2.行政事业性收费</t>
  </si>
  <si>
    <t>3.罚没收入</t>
    <phoneticPr fontId="7" type="noConversion"/>
  </si>
  <si>
    <t>4.国有资源（资产）有偿使用收入</t>
    <phoneticPr fontId="7" type="noConversion"/>
  </si>
  <si>
    <t>一般公共服务支出</t>
    <phoneticPr fontId="7" type="noConversion"/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</si>
  <si>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</si>
  <si>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</si>
  <si>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</si>
  <si>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</si>
  <si>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文化体育与传媒支出</t>
    <phoneticPr fontId="7" type="noConversion"/>
  </si>
  <si>
    <t>社会保障和就业支出</t>
    <phoneticPr fontId="7" type="noConversion"/>
  </si>
  <si>
    <t>医疗卫生与计划生育支出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</si>
  <si>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</si>
  <si>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</si>
  <si>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</si>
  <si>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</si>
  <si>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</si>
  <si>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</si>
  <si>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国土海洋气象等支出</t>
    <phoneticPr fontId="7" type="noConversion"/>
  </si>
  <si>
    <t>住房保障支出</t>
    <phoneticPr fontId="7" type="noConversion"/>
  </si>
  <si>
    <t>预备费</t>
    <phoneticPr fontId="35" type="noConversion"/>
  </si>
  <si>
    <t>其他支出</t>
    <phoneticPr fontId="35" type="noConversion"/>
  </si>
  <si>
    <t>债务付息支出</t>
    <phoneticPr fontId="7" type="noConversion"/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</si>
  <si>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</si>
  <si>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</si>
  <si>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</si>
  <si>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</si>
  <si>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</si>
  <si>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</si>
  <si>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</si>
  <si>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2010303</t>
  </si>
  <si>
    <t>机关服务</t>
  </si>
  <si>
    <t>2010305</t>
  </si>
  <si>
    <t>专项业务活动</t>
  </si>
  <si>
    <t>2010306</t>
  </si>
  <si>
    <t>政务公开审批</t>
  </si>
  <si>
    <t>2010308</t>
  </si>
  <si>
    <t>信访事务</t>
  </si>
  <si>
    <t>2010350</t>
  </si>
  <si>
    <t>事业运行</t>
  </si>
  <si>
    <t>20104</t>
  </si>
  <si>
    <t>发展与改革事务</t>
  </si>
  <si>
    <t>2010401</t>
  </si>
  <si>
    <t>20105</t>
  </si>
  <si>
    <t>统计信息事务</t>
  </si>
  <si>
    <t>2010501</t>
  </si>
  <si>
    <t>2010505</t>
  </si>
  <si>
    <t>专项统计业务</t>
  </si>
  <si>
    <t>20106</t>
  </si>
  <si>
    <t>财政事务</t>
  </si>
  <si>
    <t>2010601</t>
  </si>
  <si>
    <t>2010607</t>
  </si>
  <si>
    <t>信息化建设</t>
  </si>
  <si>
    <t>2010608</t>
  </si>
  <si>
    <t>财政委托业务支出</t>
  </si>
  <si>
    <t>20108</t>
  </si>
  <si>
    <t>审计事务</t>
  </si>
  <si>
    <t>2010801</t>
  </si>
  <si>
    <t>20110</t>
  </si>
  <si>
    <t>人力资源事务</t>
  </si>
  <si>
    <t>2011006</t>
  </si>
  <si>
    <t>军队转业干部安置</t>
  </si>
  <si>
    <t>2011009</t>
  </si>
  <si>
    <t>公务员考核</t>
  </si>
  <si>
    <t>20111</t>
  </si>
  <si>
    <t>纪检监察事务</t>
  </si>
  <si>
    <t>2011101</t>
  </si>
  <si>
    <t>20113</t>
  </si>
  <si>
    <t>商贸事务</t>
  </si>
  <si>
    <t>2011301</t>
  </si>
  <si>
    <t>2011308</t>
  </si>
  <si>
    <t>招商引资</t>
  </si>
  <si>
    <t>20115</t>
  </si>
  <si>
    <t>工商行政管理事务</t>
  </si>
  <si>
    <t>2011504</t>
  </si>
  <si>
    <t>工商行政管理专项</t>
  </si>
  <si>
    <t>20117</t>
  </si>
  <si>
    <t>质量技术监督与检验检疫事务</t>
  </si>
  <si>
    <t>2011706</t>
  </si>
  <si>
    <t>质量技术监督行政执法及业务管理</t>
  </si>
  <si>
    <t>20124</t>
  </si>
  <si>
    <t>宗教事务</t>
  </si>
  <si>
    <t>2012499</t>
  </si>
  <si>
    <t>其他宗教事务支出</t>
  </si>
  <si>
    <t>20131</t>
  </si>
  <si>
    <t>党委办公厅（室）及相关机构事务</t>
  </si>
  <si>
    <t>2013102</t>
  </si>
  <si>
    <t>20132</t>
  </si>
  <si>
    <t>组织事务</t>
  </si>
  <si>
    <t>2013299</t>
  </si>
  <si>
    <t>其他组织事务支出</t>
  </si>
  <si>
    <t>20133</t>
  </si>
  <si>
    <t>宣传事务</t>
  </si>
  <si>
    <t>2013399</t>
  </si>
  <si>
    <t>其他宣传事务支出</t>
  </si>
  <si>
    <t>20136</t>
  </si>
  <si>
    <t>其他共产党事务支出</t>
  </si>
  <si>
    <t>2013699</t>
  </si>
  <si>
    <t>203</t>
  </si>
  <si>
    <t>国防支出</t>
  </si>
  <si>
    <t>204</t>
  </si>
  <si>
    <t>公共安全支出</t>
  </si>
  <si>
    <t>20401</t>
  </si>
  <si>
    <t>武装警察</t>
  </si>
  <si>
    <t>2040102</t>
  </si>
  <si>
    <t>边防</t>
  </si>
  <si>
    <t>2040103</t>
  </si>
  <si>
    <t>消防</t>
  </si>
  <si>
    <t>20402</t>
  </si>
  <si>
    <t>公安</t>
  </si>
  <si>
    <t>2040204</t>
  </si>
  <si>
    <t>治安管理</t>
  </si>
  <si>
    <t>2040216</t>
  </si>
  <si>
    <t>网络运行及维护</t>
  </si>
  <si>
    <t>2040299</t>
  </si>
  <si>
    <t>其他公安支出</t>
  </si>
  <si>
    <t>20404</t>
  </si>
  <si>
    <t>检察</t>
  </si>
  <si>
    <t>2040401</t>
  </si>
  <si>
    <t>20405</t>
  </si>
  <si>
    <t>法院</t>
  </si>
  <si>
    <t>2040501</t>
  </si>
  <si>
    <t>20406</t>
  </si>
  <si>
    <t>司法</t>
  </si>
  <si>
    <t>2040601</t>
  </si>
  <si>
    <t>2040604</t>
  </si>
  <si>
    <t>基层司法业务</t>
  </si>
  <si>
    <t>20409</t>
  </si>
  <si>
    <t>国家保密</t>
  </si>
  <si>
    <t>2040901</t>
  </si>
  <si>
    <t>20499</t>
  </si>
  <si>
    <t>其他公共安全支出</t>
  </si>
  <si>
    <t>2049901</t>
  </si>
  <si>
    <t>205</t>
  </si>
  <si>
    <t>教育支出</t>
  </si>
  <si>
    <t>20501</t>
  </si>
  <si>
    <t>教育管理事务</t>
  </si>
  <si>
    <t>2050199</t>
  </si>
  <si>
    <t>其他教育管理事务支出</t>
  </si>
  <si>
    <t>20502</t>
  </si>
  <si>
    <t>普通教育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</si>
  <si>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</si>
  <si>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</si>
  <si>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</si>
  <si>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</si>
  <si>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</si>
  <si>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</si>
  <si>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</si>
  <si>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</si>
  <si>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</si>
  <si>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</si>
  <si>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</si>
  <si>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</si>
  <si>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206</t>
  </si>
  <si>
    <t>科学技术支出</t>
  </si>
  <si>
    <t>20601</t>
  </si>
  <si>
    <t>科学技术管理事务</t>
  </si>
  <si>
    <t>2060101</t>
  </si>
  <si>
    <t>20699</t>
  </si>
  <si>
    <t>其他科学技术支出</t>
  </si>
  <si>
    <t>2069999</t>
  </si>
  <si>
    <t>207</t>
  </si>
  <si>
    <t>文化体育与传媒支出</t>
  </si>
  <si>
    <t>20701</t>
  </si>
  <si>
    <t>文化</t>
  </si>
  <si>
    <t>2070102</t>
  </si>
  <si>
    <t>2070199</t>
  </si>
  <si>
    <t>其他文化支出</t>
  </si>
  <si>
    <t>20704</t>
  </si>
  <si>
    <t>新闻出版广播影视</t>
  </si>
  <si>
    <t>2070499</t>
  </si>
  <si>
    <t>其他新闻出版广播影视支出</t>
  </si>
  <si>
    <t>208</t>
  </si>
  <si>
    <t>社会保障和就业支出</t>
  </si>
  <si>
    <t>20801</t>
  </si>
  <si>
    <t>人力资源和社会保障管理事务</t>
  </si>
  <si>
    <t>2080101</t>
  </si>
  <si>
    <t>2080106</t>
  </si>
  <si>
    <t>就业管理事务</t>
  </si>
  <si>
    <t>2080107</t>
  </si>
  <si>
    <t>社会保险业务管理事务</t>
  </si>
  <si>
    <t>2080199</t>
  </si>
  <si>
    <t>其他人力资源和社会保障管理事务支出</t>
  </si>
  <si>
    <t>20802</t>
  </si>
  <si>
    <t>民政管理事务</t>
  </si>
  <si>
    <t>2080207</t>
  </si>
  <si>
    <t>行政区划和地名管理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</si>
  <si>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</si>
  <si>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</si>
  <si>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</si>
  <si>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</si>
  <si>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</si>
  <si>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</si>
  <si>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</si>
  <si>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</si>
  <si>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</si>
  <si>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</si>
  <si>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</si>
  <si>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</si>
  <si>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</si>
  <si>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</si>
  <si>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</si>
  <si>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</si>
  <si>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</si>
  <si>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</si>
  <si>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</si>
  <si>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</si>
  <si>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2080901</t>
  </si>
  <si>
    <t>退役士兵安置</t>
  </si>
  <si>
    <t>20810</t>
  </si>
  <si>
    <t>社会福利</t>
  </si>
  <si>
    <t>2081002</t>
  </si>
  <si>
    <t>老年福利</t>
  </si>
  <si>
    <t>20811</t>
  </si>
  <si>
    <t>残疾人事业</t>
  </si>
  <si>
    <t>2081107</t>
  </si>
  <si>
    <t>残疾人生活和护理补贴</t>
  </si>
  <si>
    <t>20815</t>
  </si>
  <si>
    <t>自然灾害生活救助</t>
  </si>
  <si>
    <t>2081502</t>
  </si>
  <si>
    <t>地方自然灾害生活补助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</si>
  <si>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</si>
  <si>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</si>
  <si>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</si>
  <si>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</si>
  <si>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</si>
  <si>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</si>
  <si>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2082502</t>
  </si>
  <si>
    <t>其他农村生活救助</t>
  </si>
  <si>
    <t>20826</t>
  </si>
  <si>
    <t>财政对基本养老保险基金的补助</t>
  </si>
  <si>
    <t>2082602</t>
  </si>
  <si>
    <t>财政对城乡居民基本养老保险基金的补助</t>
  </si>
  <si>
    <t>20827</t>
  </si>
  <si>
    <t>财政对其他社会保险基金的补助</t>
  </si>
  <si>
    <t>210</t>
  </si>
  <si>
    <t>医疗卫生与计划生育支出</t>
  </si>
  <si>
    <t>21001</t>
  </si>
  <si>
    <t>医疗卫生与计划生育管理事务</t>
  </si>
  <si>
    <t>2100101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</si>
  <si>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</si>
  <si>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</si>
  <si>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</si>
  <si>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</si>
  <si>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</si>
  <si>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</si>
  <si>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</si>
  <si>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</si>
  <si>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</si>
  <si>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</si>
  <si>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21007</t>
  </si>
  <si>
    <t>计划生育事务</t>
  </si>
  <si>
    <t>2100799</t>
  </si>
  <si>
    <t>其他计划生育事务支出</t>
  </si>
  <si>
    <t>21010</t>
  </si>
  <si>
    <t>食品和药品监督管理事务</t>
  </si>
  <si>
    <t>2101001</t>
  </si>
  <si>
    <t>2101016</t>
  </si>
  <si>
    <t>食品安全事务</t>
  </si>
  <si>
    <t>21011</t>
  </si>
  <si>
    <t>行政事业单位医疗</t>
  </si>
  <si>
    <t>2101101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</si>
  <si>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</si>
  <si>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</si>
  <si>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</si>
  <si>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</si>
  <si>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</si>
  <si>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</si>
  <si>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</si>
  <si>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211</t>
  </si>
  <si>
    <t>节能环保支出</t>
  </si>
  <si>
    <t>21103</t>
  </si>
  <si>
    <t>污染防治</t>
  </si>
  <si>
    <t>2110302</t>
  </si>
  <si>
    <t>水体</t>
  </si>
  <si>
    <t>2110399</t>
  </si>
  <si>
    <t>其他污染防治支出</t>
  </si>
  <si>
    <t>21110</t>
  </si>
  <si>
    <t>能源节约利用</t>
  </si>
  <si>
    <t>2111001</t>
  </si>
  <si>
    <t>212</t>
  </si>
  <si>
    <t>城乡社区支出</t>
  </si>
  <si>
    <t>21201</t>
  </si>
  <si>
    <t>城乡社区管理事务</t>
  </si>
  <si>
    <t>2120101</t>
  </si>
  <si>
    <t>2120104</t>
  </si>
  <si>
    <t>城管执法</t>
  </si>
  <si>
    <t>2120106</t>
  </si>
  <si>
    <t>工程建设管理</t>
  </si>
  <si>
    <t>2120109</t>
  </si>
  <si>
    <t>住宅建设与房地产市场监管</t>
  </si>
  <si>
    <t>21202</t>
  </si>
  <si>
    <t>城乡社区规划与管理</t>
  </si>
  <si>
    <t>2120201</t>
  </si>
  <si>
    <t>21205</t>
  </si>
  <si>
    <t>城乡社区环境卫生</t>
  </si>
  <si>
    <t>2120501</t>
  </si>
  <si>
    <t>213</t>
  </si>
  <si>
    <t>农林水支出</t>
  </si>
  <si>
    <t>21301</t>
  </si>
  <si>
    <t>农业</t>
  </si>
  <si>
    <t>2130108</t>
  </si>
  <si>
    <t>病虫害控制</t>
  </si>
  <si>
    <t>2130110</t>
  </si>
  <si>
    <t>执法监管</t>
  </si>
  <si>
    <t>2130111</t>
  </si>
  <si>
    <t>统计监测与信息服务</t>
  </si>
  <si>
    <t>2130122</t>
  </si>
  <si>
    <t>农业生产支持补贴</t>
  </si>
  <si>
    <t>2130152</t>
  </si>
  <si>
    <t>对高校毕业生到基层任职补助</t>
  </si>
  <si>
    <t>2130199</t>
  </si>
  <si>
    <t>其他农业支出</t>
  </si>
  <si>
    <t>21302</t>
  </si>
  <si>
    <t>林业</t>
  </si>
  <si>
    <t>2130205</t>
  </si>
  <si>
    <t>森林培育</t>
  </si>
  <si>
    <t>21303</t>
  </si>
  <si>
    <t>水利</t>
  </si>
  <si>
    <t>2130304</t>
  </si>
  <si>
    <t>水利行业业务管理</t>
  </si>
  <si>
    <t>2130314</t>
  </si>
  <si>
    <t>防汛</t>
  </si>
  <si>
    <t>21307</t>
  </si>
  <si>
    <t>农村综合改革</t>
  </si>
  <si>
    <t>2130705</t>
  </si>
  <si>
    <t>对村民委员会和村党支部的补助</t>
  </si>
  <si>
    <t>21308</t>
  </si>
  <si>
    <t>普惠金融发展支出</t>
  </si>
  <si>
    <t>2130803</t>
  </si>
  <si>
    <t>农业保险保费补贴</t>
  </si>
  <si>
    <t>21399</t>
  </si>
  <si>
    <t>其他农林水支出</t>
  </si>
  <si>
    <t>2139999</t>
  </si>
  <si>
    <t>214</t>
  </si>
  <si>
    <t>交通运输支出</t>
  </si>
  <si>
    <t>21401</t>
  </si>
  <si>
    <t>公路水路运输</t>
  </si>
  <si>
    <t>2140101</t>
  </si>
  <si>
    <t>215</t>
  </si>
  <si>
    <t>资源勘探信息等支出</t>
  </si>
  <si>
    <t>21506</t>
  </si>
  <si>
    <t>安全生产监管</t>
  </si>
  <si>
    <t>2150601</t>
  </si>
  <si>
    <t>2150699</t>
  </si>
  <si>
    <t>其他安全生产监管支出</t>
  </si>
  <si>
    <t>21507</t>
  </si>
  <si>
    <t>国有资产监管</t>
  </si>
  <si>
    <t>2150799</t>
  </si>
  <si>
    <t>其他国有资产监管支出</t>
  </si>
  <si>
    <t>216</t>
  </si>
  <si>
    <t>商业服务业等支出</t>
  </si>
  <si>
    <t>21605</t>
  </si>
  <si>
    <t>旅游业管理与服务支出</t>
  </si>
  <si>
    <t>2160501</t>
  </si>
  <si>
    <t>2160505</t>
  </si>
  <si>
    <t>旅游行业业务管理</t>
  </si>
  <si>
    <t>2160599</t>
  </si>
  <si>
    <t>其他旅游业管理与服务支出</t>
  </si>
  <si>
    <t>220</t>
  </si>
  <si>
    <t>国土海洋气象等支出</t>
  </si>
  <si>
    <t>22001</t>
  </si>
  <si>
    <t>国土资源事务</t>
  </si>
  <si>
    <t>2200101</t>
  </si>
  <si>
    <t>2200104</t>
  </si>
  <si>
    <t>国土资源规划及管理</t>
  </si>
  <si>
    <t>2200108</t>
  </si>
  <si>
    <t>国土资源行业业务管理</t>
  </si>
  <si>
    <t>2200150</t>
  </si>
  <si>
    <t>22002</t>
  </si>
  <si>
    <t>海洋管理事务</t>
  </si>
  <si>
    <t>2200208</t>
  </si>
  <si>
    <t>海洋执法监察</t>
  </si>
  <si>
    <t>221</t>
  </si>
  <si>
    <t>住房保障支出</t>
  </si>
  <si>
    <t>22102</t>
  </si>
  <si>
    <t>住房改革支出</t>
  </si>
  <si>
    <t>2210201</t>
  </si>
  <si>
    <t>住房公积金</t>
  </si>
  <si>
    <t>227</t>
  </si>
  <si>
    <t>预备费</t>
  </si>
  <si>
    <t>229</t>
  </si>
  <si>
    <t>其他支出</t>
  </si>
  <si>
    <t>22902</t>
  </si>
  <si>
    <t>年初预留</t>
  </si>
  <si>
    <t>22999</t>
  </si>
  <si>
    <t>2299901</t>
  </si>
  <si>
    <t>债务还本支出</t>
  </si>
  <si>
    <t>债务付息支出</t>
  </si>
  <si>
    <t>地方政府一般债务付息支出</t>
  </si>
  <si>
    <t>地方政府一般债券付息支出</t>
  </si>
  <si>
    <t>商品和服务支出</t>
  </si>
  <si>
    <t>维修(护)费</t>
  </si>
  <si>
    <t>会议费</t>
  </si>
  <si>
    <t>培训费</t>
  </si>
  <si>
    <t>公务接待费</t>
  </si>
  <si>
    <t>公务用车运行维护费</t>
  </si>
  <si>
    <t>其他商品和服务支出</t>
  </si>
  <si>
    <t>对个人和家庭的补助</t>
  </si>
  <si>
    <t>其他资本性支出</t>
  </si>
  <si>
    <t>秦皇岛北戴河新区</t>
    <phoneticPr fontId="2" type="noConversion"/>
  </si>
  <si>
    <t>2017年省级工业转型升级（技改）专项资金</t>
  </si>
  <si>
    <t>[201]一般公共服务支出</t>
    <phoneticPr fontId="2" type="noConversion"/>
  </si>
  <si>
    <t>[204]公共安全支出</t>
    <phoneticPr fontId="2" type="noConversion"/>
  </si>
  <si>
    <t>[205]教育支出</t>
    <phoneticPr fontId="2" type="noConversion"/>
  </si>
  <si>
    <t>[207]文化体育与传媒支出</t>
    <phoneticPr fontId="2" type="noConversion"/>
  </si>
  <si>
    <t>[208]社会保障和就业支出</t>
    <phoneticPr fontId="2" type="noConversion"/>
  </si>
  <si>
    <t>[210]医疗卫生与计划生育支出</t>
    <phoneticPr fontId="2" type="noConversion"/>
  </si>
  <si>
    <t>[211]节能环保支出</t>
    <phoneticPr fontId="2" type="noConversion"/>
  </si>
  <si>
    <t>[213]农林水支出</t>
    <phoneticPr fontId="2" type="noConversion"/>
  </si>
  <si>
    <t>[221]住房保障支出</t>
    <phoneticPr fontId="2" type="noConversion"/>
  </si>
  <si>
    <t xml:space="preserve"> （一）新型墙体材料专项基金收入</t>
    <phoneticPr fontId="7" type="noConversion"/>
  </si>
  <si>
    <t xml:space="preserve"> （二）国有土地收益基金收入</t>
    <phoneticPr fontId="7" type="noConversion"/>
  </si>
  <si>
    <t xml:space="preserve"> （三）农业土地开发资金收入</t>
    <phoneticPr fontId="7" type="noConversion"/>
  </si>
  <si>
    <t xml:space="preserve"> （四）国有土地使用权出让收入</t>
    <phoneticPr fontId="7" type="noConversion"/>
  </si>
  <si>
    <t xml:space="preserve"> （五）城市基础设施配套费收入</t>
    <phoneticPr fontId="7" type="noConversion"/>
  </si>
  <si>
    <t xml:space="preserve"> （一）新型墙体材料专项基金及对应专项债务收入安排的支出</t>
    <phoneticPr fontId="7" type="noConversion"/>
  </si>
  <si>
    <t xml:space="preserve"> （二）国有土地收益基金及对应专项债务收入安排的支出</t>
    <phoneticPr fontId="7" type="noConversion"/>
  </si>
  <si>
    <t xml:space="preserve"> （三）农业土地开发资金及对应专项债务收入安排的支出</t>
    <phoneticPr fontId="7" type="noConversion"/>
  </si>
  <si>
    <t xml:space="preserve"> （四）国有土地使用权出让收入及对应专项债务收入安排的支出</t>
    <phoneticPr fontId="7" type="noConversion"/>
  </si>
  <si>
    <t xml:space="preserve"> （五）城市基础设施配套费及对应专项债务收入安排的支出</t>
    <phoneticPr fontId="7" type="noConversion"/>
  </si>
  <si>
    <t xml:space="preserve"> （六）债务付息支出</t>
    <phoneticPr fontId="7" type="noConversion"/>
  </si>
  <si>
    <t xml:space="preserve"> （七）社会保障和就业支出（专项转移支付）</t>
    <phoneticPr fontId="35" type="noConversion"/>
  </si>
  <si>
    <t xml:space="preserve"> （八）其他支出（专项转移支付）</t>
    <phoneticPr fontId="35" type="noConversion"/>
  </si>
  <si>
    <t>一、本级收入小计</t>
    <phoneticPr fontId="2" type="noConversion"/>
  </si>
  <si>
    <t>二、转移性支出</t>
    <phoneticPr fontId="35" type="noConversion"/>
  </si>
  <si>
    <t xml:space="preserve"> （一）政府性基金上解支出</t>
    <phoneticPr fontId="35" type="noConversion"/>
  </si>
  <si>
    <t xml:space="preserve"> （二）调出资金</t>
    <phoneticPr fontId="7" type="noConversion"/>
  </si>
  <si>
    <t>二、转移性收入</t>
    <phoneticPr fontId="35" type="noConversion"/>
  </si>
  <si>
    <t xml:space="preserve"> （一）政府性基金转移支付收入</t>
    <phoneticPr fontId="35" type="noConversion"/>
  </si>
  <si>
    <t xml:space="preserve"> （二）调入资金</t>
    <phoneticPr fontId="7" type="noConversion"/>
  </si>
  <si>
    <t>21208</t>
  </si>
  <si>
    <t>国有土地使用权出让收入及对应专项债务收入安排的支出</t>
  </si>
  <si>
    <t>2120801</t>
  </si>
  <si>
    <t>征地和拆迁补偿支出</t>
  </si>
  <si>
    <t>2120803</t>
  </si>
  <si>
    <t>2120804</t>
  </si>
  <si>
    <t>农村基础设施建设支出</t>
  </si>
  <si>
    <t>2120806</t>
  </si>
  <si>
    <t>土地出让业务支出</t>
  </si>
  <si>
    <t>2120810</t>
  </si>
  <si>
    <t>棚户区改造支出</t>
  </si>
  <si>
    <t>21210</t>
  </si>
  <si>
    <t>国有土地收益基金及对应专项债务收入安排的支出</t>
  </si>
  <si>
    <t>21211</t>
  </si>
  <si>
    <t>农业土地开发资金及对应专项债务收入安排的支出</t>
  </si>
  <si>
    <t>21213</t>
  </si>
  <si>
    <t>城市基础设施配套费及对应专项债务收入安排的支出</t>
  </si>
  <si>
    <t>2121301</t>
  </si>
  <si>
    <t>城市公共设施</t>
  </si>
  <si>
    <t>23204</t>
  </si>
  <si>
    <t>地方政府专项债务付息支出</t>
  </si>
  <si>
    <t>2320411</t>
  </si>
  <si>
    <t>国有土地使用权出让金债务付息支出</t>
  </si>
  <si>
    <t>秦皇岛北戴河新区</t>
    <phoneticPr fontId="7" type="noConversion"/>
  </si>
  <si>
    <t>0.00</t>
    <phoneticPr fontId="2" type="noConversion"/>
  </si>
  <si>
    <t>说明：由于新区目前没有国有资本经营收入，暂不涉及国有资本经营预算</t>
    <phoneticPr fontId="2" type="noConversion"/>
  </si>
  <si>
    <t>说明：由于新区目前没有国有资本经营收入，暂不涉及国有资本经营预算</t>
    <phoneticPr fontId="2" type="noConversion"/>
  </si>
  <si>
    <t>说明：由于新区目前没有国有资本经营收入，暂不涉及国有资本经营预算</t>
    <phoneticPr fontId="2" type="noConversion"/>
  </si>
  <si>
    <t>秦皇岛北戴河新区</t>
    <phoneticPr fontId="2" type="noConversion"/>
  </si>
  <si>
    <t>说明：由于新区目前没有国有资本经营收入，暂不涉及国有资本经营预算</t>
    <phoneticPr fontId="2" type="noConversion"/>
  </si>
  <si>
    <t xml:space="preserve">  1020302</t>
  </si>
  <si>
    <t xml:space="preserve">  1020303</t>
  </si>
  <si>
    <t xml:space="preserve">  1020502</t>
  </si>
  <si>
    <t xml:space="preserve">  1020503</t>
  </si>
  <si>
    <t xml:space="preserve">  1021002</t>
  </si>
  <si>
    <t xml:space="preserve">  1021003</t>
  </si>
  <si>
    <t xml:space="preserve">  1021004</t>
  </si>
  <si>
    <t xml:space="preserve">  1021005</t>
  </si>
  <si>
    <t xml:space="preserve">  1021102</t>
  </si>
  <si>
    <t xml:space="preserve">  1021103</t>
  </si>
  <si>
    <t xml:space="preserve">  1021104</t>
  </si>
  <si>
    <t xml:space="preserve">  1021202</t>
  </si>
  <si>
    <t xml:space="preserve">  2090302</t>
  </si>
  <si>
    <t>政府一般债务限额及余额情况表</t>
    <phoneticPr fontId="7" type="noConversion"/>
  </si>
  <si>
    <t>单位：亿元</t>
    <phoneticPr fontId="2" type="noConversion"/>
  </si>
  <si>
    <t>项目</t>
    <phoneticPr fontId="2" type="noConversion"/>
  </si>
  <si>
    <t>执行数</t>
    <phoneticPr fontId="2" type="noConversion"/>
  </si>
  <si>
    <t>一、上两个年度末政府一般债务余额实际数</t>
    <phoneticPr fontId="2" type="noConversion"/>
  </si>
  <si>
    <t>二、上年度末政府一般债务余额限额</t>
    <phoneticPr fontId="2" type="noConversion"/>
  </si>
  <si>
    <t>三、因预算管理变化调整余额和限额</t>
    <phoneticPr fontId="2" type="noConversion"/>
  </si>
  <si>
    <t>四、调整后上年度末政府一般债务余额限额</t>
    <phoneticPr fontId="2" type="noConversion"/>
  </si>
  <si>
    <t>五、上年度政府一般债务发行额</t>
    <phoneticPr fontId="2" type="noConversion"/>
  </si>
  <si>
    <t>中央转贷地方的国际金融组织和外国政府贷款</t>
    <phoneticPr fontId="2" type="noConversion"/>
  </si>
  <si>
    <t>政府一般债券发行额</t>
    <phoneticPr fontId="2" type="noConversion"/>
  </si>
  <si>
    <t>六、上年度政府一般债务还本额</t>
    <phoneticPr fontId="2" type="noConversion"/>
  </si>
  <si>
    <t>七、上年度末政府一般债务余额预算执行数</t>
    <phoneticPr fontId="2" type="noConversion"/>
  </si>
  <si>
    <t>八、本年度政府一般债务余额新增限额</t>
    <phoneticPr fontId="2" type="noConversion"/>
  </si>
  <si>
    <t>九、本年度末政府一般债务余额限额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</si>
  <si>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2" type="noConversion"/>
  </si>
  <si>
    <t>政府专项债务限额及余额情况表</t>
    <phoneticPr fontId="7" type="noConversion"/>
  </si>
  <si>
    <t>一、上两个年度末政府专项债务余额实际数</t>
    <phoneticPr fontId="2" type="noConversion"/>
  </si>
  <si>
    <t>二、上年度末政府专项债务余额限额</t>
    <phoneticPr fontId="2" type="noConversion"/>
  </si>
  <si>
    <t>四、调整后上年度末政府专项债务余额限额</t>
    <phoneticPr fontId="2" type="noConversion"/>
  </si>
  <si>
    <t>五、上年度政府专项债务发行额</t>
    <phoneticPr fontId="2" type="noConversion"/>
  </si>
  <si>
    <t>政府专项债券发行额</t>
    <phoneticPr fontId="2" type="noConversion"/>
  </si>
  <si>
    <t>六、上年度政府专项债务还本额</t>
    <phoneticPr fontId="2" type="noConversion"/>
  </si>
  <si>
    <t>七、上年度末政府专项债务余额预算执行数</t>
    <phoneticPr fontId="2" type="noConversion"/>
  </si>
  <si>
    <t>八、本年度政府专项债务余额新增限额</t>
    <phoneticPr fontId="2" type="noConversion"/>
  </si>
  <si>
    <t>九、本年度末政府专项债务余额限额</t>
    <phoneticPr fontId="2" type="noConversion"/>
  </si>
  <si>
    <t>附表1-13</t>
    <phoneticPr fontId="2" type="noConversion"/>
  </si>
  <si>
    <t>14.环境保护税</t>
    <phoneticPr fontId="2" type="noConversion"/>
  </si>
  <si>
    <t>金融支出</t>
  </si>
  <si>
    <t>金融支出</t>
    <phoneticPr fontId="2" type="noConversion"/>
  </si>
  <si>
    <t>债务发行费支出</t>
    <phoneticPr fontId="7" type="noConversion"/>
  </si>
  <si>
    <t>2011302</t>
  </si>
  <si>
    <t>技术研究与开发</t>
  </si>
  <si>
    <t>2110303</t>
  </si>
  <si>
    <t>产业化发展</t>
  </si>
  <si>
    <t>其他涉外发展服务支出</t>
  </si>
  <si>
    <t>217</t>
  </si>
  <si>
    <t>21701</t>
  </si>
  <si>
    <t>金融部门行政支出</t>
  </si>
  <si>
    <t>2170102</t>
  </si>
  <si>
    <t>2200105</t>
  </si>
  <si>
    <t>20125</t>
  </si>
  <si>
    <t>港澳台侨事务</t>
  </si>
  <si>
    <t>2012502</t>
  </si>
  <si>
    <t>2013601</t>
  </si>
  <si>
    <t>2040212</t>
  </si>
  <si>
    <t>道路交通管理</t>
  </si>
  <si>
    <t>2040504</t>
  </si>
  <si>
    <t>案件审判</t>
  </si>
  <si>
    <t>20604</t>
  </si>
  <si>
    <t>2060403</t>
  </si>
  <si>
    <t>产业技术研究与开发</t>
  </si>
  <si>
    <t>2070108</t>
  </si>
  <si>
    <t>文化活动</t>
  </si>
  <si>
    <t>2070111</t>
  </si>
  <si>
    <t>文化创作与保护</t>
  </si>
  <si>
    <t>2081199</t>
  </si>
  <si>
    <t>其他残疾人事业支出</t>
  </si>
  <si>
    <t>2082601</t>
  </si>
  <si>
    <t>财政对企业职工基本养老保险基金的补助</t>
  </si>
  <si>
    <t>2082703</t>
  </si>
  <si>
    <t>财政对生育保险基金的补助</t>
  </si>
  <si>
    <t>噪声</t>
  </si>
  <si>
    <t>21104</t>
  </si>
  <si>
    <t>自然生态保护</t>
  </si>
  <si>
    <t>2110499</t>
  </si>
  <si>
    <t>其他自然生态保护支出</t>
  </si>
  <si>
    <t>21114</t>
  </si>
  <si>
    <t>能源管理事务</t>
  </si>
  <si>
    <t>2111410</t>
  </si>
  <si>
    <t>能源调查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</si>
  <si>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</si>
  <si>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</si>
  <si>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</si>
  <si>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</si>
  <si>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</si>
  <si>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</si>
  <si>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21299</t>
  </si>
  <si>
    <t>其他城乡社区支出</t>
  </si>
  <si>
    <t>2129999</t>
  </si>
  <si>
    <t>2130202</t>
  </si>
  <si>
    <t>21306</t>
  </si>
  <si>
    <t>农业综合开发</t>
  </si>
  <si>
    <t>2130603</t>
  </si>
  <si>
    <t>2160504</t>
  </si>
  <si>
    <t>旅游宣传</t>
  </si>
  <si>
    <t>21606</t>
  </si>
  <si>
    <t>涉外发展服务支出</t>
  </si>
  <si>
    <t>2160699</t>
  </si>
  <si>
    <t>国土资源调查</t>
  </si>
  <si>
    <t>2200201</t>
  </si>
  <si>
    <t>2200204</t>
  </si>
  <si>
    <t>海域使用管理</t>
  </si>
  <si>
    <t>233</t>
  </si>
  <si>
    <t>债务发行费用支出</t>
  </si>
  <si>
    <t>23303</t>
  </si>
  <si>
    <t>地方政府一般债务发行费支出</t>
  </si>
  <si>
    <r>
      <rPr>
        <b/>
        <sz val="11"/>
        <rFont val="方正仿宋_GBK"/>
        <family val="4"/>
        <charset val="134"/>
      </rPr>
      <t>一般公共服务支出类合计</t>
    </r>
  </si>
  <si>
    <t>合计</t>
    <phoneticPr fontId="2" type="noConversion"/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</si>
  <si>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</si>
  <si>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</si>
  <si>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</si>
  <si>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</si>
  <si>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</si>
  <si>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</si>
  <si>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</si>
  <si>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</si>
  <si>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</si>
  <si>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</si>
  <si>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</si>
  <si>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</si>
  <si>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</si>
  <si>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</si>
  <si>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50203</t>
  </si>
  <si>
    <t>50204</t>
  </si>
  <si>
    <t>50205</t>
  </si>
  <si>
    <t>委托业务费</t>
  </si>
  <si>
    <t>50206</t>
  </si>
  <si>
    <t>50207</t>
  </si>
  <si>
    <t>因公出国（境）费用</t>
  </si>
  <si>
    <t>50208</t>
  </si>
  <si>
    <t>50209</t>
  </si>
  <si>
    <t>50299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</si>
  <si>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</si>
  <si>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</si>
  <si>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</si>
  <si>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</si>
  <si>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</si>
  <si>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</si>
  <si>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</si>
  <si>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</si>
  <si>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</si>
  <si>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</si>
  <si>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</si>
  <si>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</si>
  <si>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</si>
  <si>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</si>
  <si>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</si>
  <si>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505</t>
  </si>
  <si>
    <t>对事业单位经常性补助</t>
  </si>
  <si>
    <t>50501</t>
  </si>
  <si>
    <t>工资福利支出</t>
  </si>
  <si>
    <t>50502</t>
  </si>
  <si>
    <t>50599</t>
  </si>
  <si>
    <t>其他对事业单位补助</t>
  </si>
  <si>
    <t>506</t>
  </si>
  <si>
    <t>对事业单位资本性补助</t>
  </si>
  <si>
    <t>50601</t>
  </si>
  <si>
    <t>资本性支出（一）</t>
  </si>
  <si>
    <t>50602</t>
  </si>
  <si>
    <t>资本性支出（二）</t>
  </si>
  <si>
    <t>507</t>
  </si>
  <si>
    <t>对企业补助</t>
  </si>
  <si>
    <t>50701</t>
  </si>
  <si>
    <t>费用补贴</t>
  </si>
  <si>
    <t>50702</t>
  </si>
  <si>
    <t>利息补贴</t>
  </si>
  <si>
    <t>50799</t>
  </si>
  <si>
    <t>其他对企业补助</t>
  </si>
  <si>
    <t>508</t>
  </si>
  <si>
    <t>对企业资本性补助</t>
  </si>
  <si>
    <t>50801</t>
  </si>
  <si>
    <t>对企业资本性支出（一）</t>
  </si>
  <si>
    <t>50802</t>
  </si>
  <si>
    <t>510</t>
  </si>
  <si>
    <t>对社会保障基金补助</t>
  </si>
  <si>
    <t>51002</t>
  </si>
  <si>
    <t>51003</t>
  </si>
  <si>
    <t>511</t>
  </si>
  <si>
    <t>债务利息及费用支出</t>
  </si>
  <si>
    <t>51101</t>
  </si>
  <si>
    <t>51102</t>
  </si>
  <si>
    <t>51103</t>
  </si>
  <si>
    <t>51104</t>
  </si>
  <si>
    <t>512</t>
  </si>
  <si>
    <t>51201</t>
  </si>
  <si>
    <t>51202</t>
  </si>
  <si>
    <t>513</t>
  </si>
  <si>
    <t>转移性支出</t>
  </si>
  <si>
    <t>51301</t>
  </si>
  <si>
    <t>51302</t>
  </si>
  <si>
    <t>51304</t>
  </si>
  <si>
    <t>514</t>
  </si>
  <si>
    <t>预备费及预留</t>
  </si>
  <si>
    <t>51401</t>
  </si>
  <si>
    <t>51402</t>
  </si>
  <si>
    <t>599</t>
  </si>
  <si>
    <t>59906</t>
  </si>
  <si>
    <t>59907</t>
  </si>
  <si>
    <t>59908</t>
  </si>
  <si>
    <t>59999</t>
  </si>
  <si>
    <t xml:space="preserve">   专用材料购置费</t>
    <phoneticPr fontId="2" type="noConversion"/>
  </si>
  <si>
    <t xml:space="preserve">   对企业资本性支出（二）</t>
    <phoneticPr fontId="2" type="noConversion"/>
  </si>
  <si>
    <t xml:space="preserve">   社会福利和救助</t>
    <phoneticPr fontId="2" type="noConversion"/>
  </si>
  <si>
    <t xml:space="preserve">   助学金</t>
    <phoneticPr fontId="2" type="noConversion"/>
  </si>
  <si>
    <t xml:space="preserve">   个人农业生产补贴</t>
    <phoneticPr fontId="2" type="noConversion"/>
  </si>
  <si>
    <t xml:space="preserve">   离退休费</t>
    <phoneticPr fontId="2" type="noConversion"/>
  </si>
  <si>
    <t xml:space="preserve">   其他对个人和家庭补助</t>
    <phoneticPr fontId="2" type="noConversion"/>
  </si>
  <si>
    <t xml:space="preserve">   对社会保险基金补助</t>
    <phoneticPr fontId="2" type="noConversion"/>
  </si>
  <si>
    <t xml:space="preserve">   补充全国社会保障基金</t>
    <phoneticPr fontId="2" type="noConversion"/>
  </si>
  <si>
    <t xml:space="preserve">   国内债务付息</t>
    <phoneticPr fontId="2" type="noConversion"/>
  </si>
  <si>
    <t xml:space="preserve">   国外债务付息</t>
    <phoneticPr fontId="2" type="noConversion"/>
  </si>
  <si>
    <t xml:space="preserve">   国内债务发行费用</t>
    <phoneticPr fontId="2" type="noConversion"/>
  </si>
  <si>
    <t xml:space="preserve">   国外债务发行费用</t>
    <phoneticPr fontId="2" type="noConversion"/>
  </si>
  <si>
    <t xml:space="preserve">   国内债务还本</t>
    <phoneticPr fontId="2" type="noConversion"/>
  </si>
  <si>
    <t xml:space="preserve">   国外债务还本</t>
    <phoneticPr fontId="2" type="noConversion"/>
  </si>
  <si>
    <t xml:space="preserve">   上下级政府间转移性支出</t>
    <phoneticPr fontId="2" type="noConversion"/>
  </si>
  <si>
    <t xml:space="preserve">   援助其他地区支出</t>
    <phoneticPr fontId="2" type="noConversion"/>
  </si>
  <si>
    <t xml:space="preserve">   债务转贷</t>
    <phoneticPr fontId="2" type="noConversion"/>
  </si>
  <si>
    <t xml:space="preserve">   调出资金</t>
    <phoneticPr fontId="2" type="noConversion"/>
  </si>
  <si>
    <t xml:space="preserve">   预备费</t>
    <phoneticPr fontId="2" type="noConversion"/>
  </si>
  <si>
    <t xml:space="preserve">   预留</t>
    <phoneticPr fontId="2" type="noConversion"/>
  </si>
  <si>
    <t xml:space="preserve">   赠与</t>
    <phoneticPr fontId="2" type="noConversion"/>
  </si>
  <si>
    <t xml:space="preserve">   国家赔偿费用支出</t>
    <phoneticPr fontId="2" type="noConversion"/>
  </si>
  <si>
    <t xml:space="preserve">   对民间非营利组织和群众性自治组织补贴</t>
    <phoneticPr fontId="2" type="noConversion"/>
  </si>
  <si>
    <t xml:space="preserve">   其他支出</t>
    <phoneticPr fontId="2" type="noConversion"/>
  </si>
  <si>
    <t>2018年困难职工及劳模帮扶救助专项资金</t>
    <phoneticPr fontId="35" type="noConversion"/>
  </si>
  <si>
    <t>2018年社区矫正补助资金</t>
    <phoneticPr fontId="35" type="noConversion"/>
  </si>
  <si>
    <t>2018年城乡义务教育中央补助经费</t>
    <phoneticPr fontId="35" type="noConversion"/>
  </si>
  <si>
    <t>2018年普通高中国家助学金中央补助资金</t>
    <phoneticPr fontId="35" type="noConversion"/>
  </si>
  <si>
    <t>2018年中央补助地方美术馆公共图书馆文化馆（站）免费开放专项资金</t>
    <phoneticPr fontId="7" type="noConversion"/>
  </si>
  <si>
    <t>2018年中央补助地方公共文化服务体系建设专项资金</t>
    <phoneticPr fontId="7" type="noConversion"/>
  </si>
  <si>
    <t>2018年老党员生活补贴中央和省级补助资金</t>
  </si>
  <si>
    <t>2018年城乡居民基本养老保险中央财政补助资金</t>
  </si>
  <si>
    <t>2018年城乡居民基本养老保险省级财政补助资金</t>
  </si>
  <si>
    <t>2018年城乡基本医疗保险代办员补助资金</t>
  </si>
  <si>
    <t>2018年中央就业补助资金</t>
    <phoneticPr fontId="35" type="noConversion"/>
  </si>
  <si>
    <t>中央2018年基本药物制度补助资金</t>
    <phoneticPr fontId="35" type="noConversion"/>
  </si>
  <si>
    <t>中央2018年基本公共卫生服务补助资金</t>
    <phoneticPr fontId="35" type="noConversion"/>
  </si>
  <si>
    <t>中央2018年重大公共卫生服务补助资金</t>
    <phoneticPr fontId="35" type="noConversion"/>
  </si>
  <si>
    <t>2018年中央公共卫生服务补助资金</t>
    <phoneticPr fontId="35" type="noConversion"/>
  </si>
  <si>
    <t>市级2018年计划生育服务补助资金</t>
    <phoneticPr fontId="35" type="noConversion"/>
  </si>
  <si>
    <t>中央2018年计划生育转移支付资金</t>
    <phoneticPr fontId="35" type="noConversion"/>
  </si>
  <si>
    <t>2018年城乡居民基本医疗保险中央财政补助资金</t>
  </si>
  <si>
    <t>2018年城乡居民基本医疗保险市级补助资金</t>
    <phoneticPr fontId="35" type="noConversion"/>
  </si>
  <si>
    <t>2018年中央财政林业生态恢复保护资金</t>
  </si>
  <si>
    <t>2018年中央水污染防治资金</t>
    <phoneticPr fontId="35" type="noConversion"/>
  </si>
  <si>
    <t>2018年到村任职高校毕业生补助资金中央</t>
    <phoneticPr fontId="35" type="noConversion"/>
  </si>
  <si>
    <t>2018年选聘高校毕业生到村任职省级补助资金</t>
  </si>
  <si>
    <t>2018年中央财政林业改革发展资金</t>
  </si>
  <si>
    <t>2018年中央水利发展资金</t>
    <phoneticPr fontId="35" type="noConversion"/>
  </si>
  <si>
    <t>2018年省级江河湖库水系综合整治专项资金</t>
    <phoneticPr fontId="35" type="noConversion"/>
  </si>
  <si>
    <t>2018年省级农村综合改革转移支付资金</t>
    <phoneticPr fontId="35" type="noConversion"/>
  </si>
  <si>
    <t>2018年省级现代农业生产发展专项转移支付资金</t>
    <phoneticPr fontId="35" type="noConversion"/>
  </si>
  <si>
    <t>2018年省级农产品质量安全及疾病防治专项转移支付资金</t>
    <phoneticPr fontId="35" type="noConversion"/>
  </si>
  <si>
    <t>2018年省级农村财会人员培训一般转移支付资金</t>
    <phoneticPr fontId="35" type="noConversion"/>
  </si>
  <si>
    <t>[216]商品服务业务等支出</t>
    <phoneticPr fontId="2" type="noConversion"/>
  </si>
  <si>
    <t>[220]国土海洋气象等支出</t>
    <phoneticPr fontId="2" type="noConversion"/>
  </si>
  <si>
    <t>2018年中央土地整治工作专项资金</t>
  </si>
  <si>
    <t>2018年中央海岛和海域保护资金</t>
    <phoneticPr fontId="35" type="noConversion"/>
  </si>
  <si>
    <t>2018年基本农田水利建设专项资金</t>
    <phoneticPr fontId="35" type="noConversion"/>
  </si>
  <si>
    <t>2018年部分中央城镇保障性安居工程专项补助资金</t>
  </si>
  <si>
    <t>2120802</t>
  </si>
  <si>
    <t>2120805</t>
  </si>
  <si>
    <t>城市建设支出</t>
    <phoneticPr fontId="2" type="noConversion"/>
  </si>
  <si>
    <t>土地开发支出</t>
    <phoneticPr fontId="2" type="noConversion"/>
  </si>
  <si>
    <t>补助被征地农民支出</t>
    <phoneticPr fontId="2" type="noConversion"/>
  </si>
  <si>
    <t>2121001</t>
    <phoneticPr fontId="2" type="noConversion"/>
  </si>
  <si>
    <t>征地和拆迁补偿支出</t>
    <phoneticPr fontId="2" type="noConversion"/>
  </si>
  <si>
    <t>23304</t>
  </si>
  <si>
    <t>2330411</t>
  </si>
  <si>
    <t>地方政府专项债务发行费用支出</t>
  </si>
  <si>
    <t>国有土地使用权出让金债务发行费用支出</t>
  </si>
  <si>
    <t>2018年中央大型水库移民后期扶持基金</t>
    <phoneticPr fontId="2" type="noConversion"/>
  </si>
  <si>
    <t>2018年省级水库移民后期扶持基金</t>
    <phoneticPr fontId="2" type="noConversion"/>
  </si>
  <si>
    <t>社会保险基金收入</t>
  </si>
  <si>
    <t xml:space="preserve"> 10201</t>
  </si>
  <si>
    <t xml:space="preserve"> 企业职工基本养老保险基金收入</t>
  </si>
  <si>
    <t xml:space="preserve">  1020101</t>
  </si>
  <si>
    <t xml:space="preserve">  企业职工基本养老保险基金收入</t>
  </si>
  <si>
    <t xml:space="preserve">  1020102</t>
  </si>
  <si>
    <t xml:space="preserve">  企业职工基本养老保险基金财政补贴收入</t>
  </si>
  <si>
    <t xml:space="preserve">  1020103</t>
  </si>
  <si>
    <t xml:space="preserve">  企业职工基本养老保险基金利息收入</t>
  </si>
  <si>
    <t xml:space="preserve">  1020104</t>
  </si>
  <si>
    <t xml:space="preserve">  企业职工基本养老保险基金委托投资收益</t>
  </si>
  <si>
    <t xml:space="preserve">  1020105</t>
  </si>
  <si>
    <t xml:space="preserve">  其他企业职工基本养老保险基金收入</t>
  </si>
  <si>
    <t xml:space="preserve"> 10203</t>
  </si>
  <si>
    <t xml:space="preserve">  职工基本医疗保险基金收入</t>
  </si>
  <si>
    <t xml:space="preserve">  1020301</t>
  </si>
  <si>
    <t xml:space="preserve">    职工基本医疗保险费收入</t>
  </si>
  <si>
    <t xml:space="preserve">    职工基本医疗保险基金财政补贴收入</t>
  </si>
  <si>
    <t xml:space="preserve">    职工基本医疗保险基金利息收入</t>
  </si>
  <si>
    <t xml:space="preserve">  1020399</t>
  </si>
  <si>
    <t xml:space="preserve">    其他职工基本医疗保险基金收入</t>
  </si>
  <si>
    <t xml:space="preserve"> 10205</t>
  </si>
  <si>
    <t xml:space="preserve">  生育保险基金收入</t>
  </si>
  <si>
    <t xml:space="preserve">  1020501</t>
  </si>
  <si>
    <t xml:space="preserve">    生育保险费收入</t>
  </si>
  <si>
    <t xml:space="preserve">    生育保险基金补贴收入</t>
  </si>
  <si>
    <t xml:space="preserve">    生育保险基金利息收入</t>
  </si>
  <si>
    <t xml:space="preserve">  1020599</t>
  </si>
  <si>
    <t xml:space="preserve">    其他生育保险基金收入</t>
  </si>
  <si>
    <t xml:space="preserve"> 10210</t>
  </si>
  <si>
    <t xml:space="preserve">  城乡居民基本养老保险基金收入</t>
  </si>
  <si>
    <t xml:space="preserve">  1021001</t>
  </si>
  <si>
    <t xml:space="preserve">    城乡居民基本养老保险基金缴费收入</t>
  </si>
  <si>
    <t xml:space="preserve">    城乡居民基本养老保险基金财政补贴收入</t>
  </si>
  <si>
    <t xml:space="preserve">    城乡居民基本养老保险基金利息收入</t>
  </si>
  <si>
    <t xml:space="preserve">    城乡居民基本养老保险基金委托投资收益</t>
  </si>
  <si>
    <t xml:space="preserve">    城乡居民基本养老保险基金集体补助收入</t>
  </si>
  <si>
    <t xml:space="preserve">  1021099</t>
  </si>
  <si>
    <t xml:space="preserve">    其他城乡居民基本养老保险基金收入</t>
  </si>
  <si>
    <t xml:space="preserve"> 10211</t>
  </si>
  <si>
    <t xml:space="preserve">  机关事业单位基本养老保险基金收入</t>
  </si>
  <si>
    <t xml:space="preserve">  1021101</t>
  </si>
  <si>
    <t xml:space="preserve">    机关事业单位基本养老保险费收入</t>
  </si>
  <si>
    <t xml:space="preserve">    机关事业单位基本养老保险基金财政补助收入</t>
  </si>
  <si>
    <t xml:space="preserve">    机关事业单位基本养老保险基金利息收入</t>
  </si>
  <si>
    <t xml:space="preserve">    机关事业单位基本养老保险基金委托投资收益</t>
  </si>
  <si>
    <t xml:space="preserve">  1021199</t>
  </si>
  <si>
    <t xml:space="preserve">    其他机关事业单位基本养老保险基金收入</t>
  </si>
  <si>
    <t xml:space="preserve"> 10212</t>
  </si>
  <si>
    <t xml:space="preserve">  城乡居民基本医疗保险基金收入</t>
  </si>
  <si>
    <t xml:space="preserve">    城乡居民基本医疗保险基金财政补助收入</t>
  </si>
  <si>
    <t>110</t>
  </si>
  <si>
    <t>转移性收入</t>
  </si>
  <si>
    <t xml:space="preserve">  上年结余收入</t>
  </si>
  <si>
    <t xml:space="preserve">  1021201</t>
    <phoneticPr fontId="2" type="noConversion"/>
  </si>
  <si>
    <t xml:space="preserve">    城乡居民基本医疗保险缴费收入</t>
    <phoneticPr fontId="2" type="noConversion"/>
  </si>
  <si>
    <t xml:space="preserve">  1021203</t>
    <phoneticPr fontId="2" type="noConversion"/>
  </si>
  <si>
    <t xml:space="preserve">    城乡居民基本医疗保险基金利息收入</t>
    <phoneticPr fontId="2" type="noConversion"/>
  </si>
  <si>
    <t xml:space="preserve">  1021299</t>
    <phoneticPr fontId="2" type="noConversion"/>
  </si>
  <si>
    <t xml:space="preserve">    其他城乡居民基本医疗保险基金收入</t>
    <phoneticPr fontId="2" type="noConversion"/>
  </si>
  <si>
    <t xml:space="preserve">  1100803</t>
    <phoneticPr fontId="2" type="noConversion"/>
  </si>
  <si>
    <t xml:space="preserve">    社会保险基金预算上年结余收入</t>
    <phoneticPr fontId="2" type="noConversion"/>
  </si>
  <si>
    <t xml:space="preserve"> 11008</t>
    <phoneticPr fontId="2" type="noConversion"/>
  </si>
  <si>
    <t>合计</t>
    <phoneticPr fontId="2" type="noConversion"/>
  </si>
  <si>
    <t>社会保险基金支出</t>
  </si>
  <si>
    <t xml:space="preserve"> 20901</t>
  </si>
  <si>
    <t xml:space="preserve"> 企业职工基本养老保险基金支出</t>
  </si>
  <si>
    <t xml:space="preserve">  209101</t>
  </si>
  <si>
    <t xml:space="preserve">  基本养老金</t>
  </si>
  <si>
    <t xml:space="preserve">  209102</t>
  </si>
  <si>
    <t xml:space="preserve">  医疗补助金</t>
  </si>
  <si>
    <t xml:space="preserve">  209103</t>
  </si>
  <si>
    <t xml:space="preserve">  丧葬抚恤补助</t>
  </si>
  <si>
    <t xml:space="preserve">  209199</t>
  </si>
  <si>
    <t xml:space="preserve">  其他企业职工基本养老保险基金支出</t>
  </si>
  <si>
    <t xml:space="preserve"> 20903</t>
  </si>
  <si>
    <t xml:space="preserve">  职工基本医疗保险基金支出</t>
  </si>
  <si>
    <t xml:space="preserve">  2090301</t>
  </si>
  <si>
    <t xml:space="preserve">    职工基本医疗保险统筹基金</t>
  </si>
  <si>
    <t xml:space="preserve">    职工基本医疗保险个人账户基金</t>
  </si>
  <si>
    <t xml:space="preserve">  2090399</t>
  </si>
  <si>
    <t xml:space="preserve">    其他职工基本医疗保险基金支出</t>
  </si>
  <si>
    <t xml:space="preserve"> 20905</t>
  </si>
  <si>
    <t xml:space="preserve">  生育保险基金支出</t>
  </si>
  <si>
    <t xml:space="preserve">  2090501</t>
  </si>
  <si>
    <t xml:space="preserve">    生育医疗费用支出</t>
  </si>
  <si>
    <t xml:space="preserve">  2090502</t>
  </si>
  <si>
    <t xml:space="preserve">    生育津贴支出</t>
  </si>
  <si>
    <t xml:space="preserve">  2090599</t>
  </si>
  <si>
    <t xml:space="preserve">    其他生育保险基金支出</t>
  </si>
  <si>
    <t xml:space="preserve"> 20910</t>
  </si>
  <si>
    <t xml:space="preserve">  城乡居民基本养老保险基金支出</t>
  </si>
  <si>
    <t xml:space="preserve">  2091001</t>
  </si>
  <si>
    <t xml:space="preserve">    基础养老金支出</t>
  </si>
  <si>
    <t xml:space="preserve">  2091002</t>
  </si>
  <si>
    <t xml:space="preserve">    个人账户养老金支出</t>
  </si>
  <si>
    <t xml:space="preserve">  2091003</t>
  </si>
  <si>
    <t xml:space="preserve">    丧葬抚恤补助支出</t>
  </si>
  <si>
    <t xml:space="preserve">  2091099</t>
  </si>
  <si>
    <t xml:space="preserve">    其他城乡居民基本养老保险基金支出</t>
  </si>
  <si>
    <t xml:space="preserve"> 20911</t>
  </si>
  <si>
    <t xml:space="preserve">  机关事业单位基本养老保险基金支出</t>
  </si>
  <si>
    <t xml:space="preserve">  2091101</t>
  </si>
  <si>
    <t xml:space="preserve">    基本养老金支出</t>
  </si>
  <si>
    <t xml:space="preserve">  2091199</t>
  </si>
  <si>
    <t xml:space="preserve">    其他机关事业单位基本养老保险基金支出</t>
  </si>
  <si>
    <t xml:space="preserve"> 20912</t>
  </si>
  <si>
    <t xml:space="preserve">  城乡居民基本医疗保险基金支出</t>
  </si>
  <si>
    <t xml:space="preserve">  2091201</t>
  </si>
  <si>
    <t xml:space="preserve">    城乡居民基本医疗保险基金医疗待遇支出</t>
  </si>
  <si>
    <t xml:space="preserve">  2091202</t>
  </si>
  <si>
    <t xml:space="preserve">    大病医疗保险支出</t>
  </si>
  <si>
    <t xml:space="preserve">  2091299</t>
  </si>
  <si>
    <t xml:space="preserve">    其他城乡居民基本医疗保险基金支出</t>
  </si>
  <si>
    <t>230</t>
  </si>
  <si>
    <t xml:space="preserve"> 23009</t>
  </si>
  <si>
    <t xml:space="preserve">  年终结余</t>
  </si>
  <si>
    <t xml:space="preserve">  2030903</t>
  </si>
  <si>
    <t xml:space="preserve">    社会保险基金预算年终结余</t>
  </si>
  <si>
    <r>
      <t xml:space="preserve">  </t>
    </r>
    <r>
      <rPr>
        <b/>
        <sz val="11"/>
        <rFont val="方正仿宋_GBK"/>
        <family val="4"/>
        <charset val="134"/>
      </rPr>
      <t>其他人大事务支出项合计</t>
    </r>
  </si>
  <si>
    <r>
      <t xml:space="preserve"> </t>
    </r>
    <r>
      <rPr>
        <b/>
        <sz val="11"/>
        <rFont val="方正仿宋_GBK"/>
        <family val="4"/>
        <charset val="134"/>
      </rPr>
      <t>人大事务款合计</t>
    </r>
  </si>
  <si>
    <r>
      <t xml:space="preserve">  </t>
    </r>
    <r>
      <rPr>
        <b/>
        <sz val="11"/>
        <rFont val="方正仿宋_GBK"/>
        <family val="4"/>
        <charset val="134"/>
      </rPr>
      <t>行政运行项合计</t>
    </r>
  </si>
  <si>
    <r>
      <t xml:space="preserve"> </t>
    </r>
    <r>
      <rPr>
        <b/>
        <sz val="9"/>
        <rFont val="宋体"/>
        <family val="3"/>
        <charset val="134"/>
      </rPr>
      <t>地方政府一般债务付息支出款合计</t>
    </r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</si>
</sst>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</numFmts>
  <fonts count="5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4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1"/>
      <color indexed="64"/>
      <name val="宋体"/>
      <family val="3"/>
      <charset val="134"/>
    </font>
    <font>
      <sz val="11"/>
      <color indexed="6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87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177" fontId="18" fillId="0" borderId="1" xfId="2" applyNumberFormat="1" applyFont="1" applyBorder="1" applyAlignment="1">
      <alignment horizontal="right" vertical="center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179" fontId="17" fillId="0" borderId="0" xfId="45" applyNumberFormat="1" applyFont="1" applyFill="1" applyAlignment="1">
      <alignment horizontal="right" vertical="center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34" fillId="0" borderId="1" xfId="58" applyFont="1" applyBorder="1" applyAlignment="1" applyProtection="1">
      <alignment vertical="center"/>
    </xf>
    <xf numFmtId="0" fontId="34" fillId="20" borderId="1" xfId="58" applyFont="1" applyFill="1" applyBorder="1" applyAlignment="1" applyProtection="1">
      <alignment vertical="center"/>
    </xf>
    <xf numFmtId="0" fontId="1" fillId="0" borderId="1" xfId="58" applyFont="1" applyBorder="1" applyAlignment="1" applyProtection="1">
      <alignment horizontal="left" vertical="center" indent="1"/>
    </xf>
    <xf numFmtId="0" fontId="1" fillId="20" borderId="1" xfId="58" applyFont="1" applyFill="1" applyBorder="1" applyAlignment="1" applyProtection="1">
      <alignment vertical="center"/>
    </xf>
    <xf numFmtId="0" fontId="0" fillId="0" borderId="1" xfId="58" applyFont="1" applyBorder="1" applyAlignment="1" applyProtection="1">
      <alignment horizontal="left" vertical="center" indent="1"/>
    </xf>
    <xf numFmtId="0" fontId="1" fillId="0" borderId="1" xfId="58" applyFont="1" applyBorder="1" applyAlignment="1" applyProtection="1">
      <alignment vertical="center"/>
    </xf>
    <xf numFmtId="179" fontId="1" fillId="20" borderId="1" xfId="58" applyNumberFormat="1" applyFont="1" applyFill="1" applyBorder="1" applyAlignment="1" applyProtection="1">
      <alignment horizontal="right" vertical="center"/>
    </xf>
    <xf numFmtId="49" fontId="36" fillId="0" borderId="1" xfId="66" applyNumberFormat="1" applyFont="1" applyFill="1" applyBorder="1" applyAlignment="1">
      <alignment vertical="center"/>
      <protection locked="0"/>
    </xf>
    <xf numFmtId="49" fontId="36" fillId="0" borderId="1" xfId="66" applyNumberFormat="1" applyFont="1" applyFill="1" applyBorder="1" applyAlignment="1">
      <alignment vertical="center" shrinkToFit="1"/>
      <protection locked="0"/>
    </xf>
    <xf numFmtId="2" fontId="36" fillId="0" borderId="1" xfId="66" applyNumberFormat="1" applyFont="1" applyFill="1" applyBorder="1" applyAlignment="1">
      <alignment vertical="center"/>
      <protection locked="0"/>
    </xf>
    <xf numFmtId="49" fontId="7" fillId="0" borderId="1" xfId="66" applyNumberFormat="1" applyFont="1" applyFill="1" applyBorder="1" applyAlignment="1">
      <alignment vertical="center"/>
      <protection locked="0"/>
    </xf>
    <xf numFmtId="49" fontId="7" fillId="0" borderId="1" xfId="66" applyNumberFormat="1" applyFont="1" applyFill="1" applyBorder="1" applyAlignment="1">
      <alignment vertical="center" shrinkToFit="1"/>
      <protection locked="0"/>
    </xf>
    <xf numFmtId="2" fontId="7" fillId="0" borderId="1" xfId="66" applyNumberFormat="1" applyFont="1" applyFill="1" applyBorder="1" applyAlignment="1">
      <alignment vertical="center"/>
      <protection locked="0"/>
    </xf>
    <xf numFmtId="49" fontId="33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indent="1"/>
    </xf>
    <xf numFmtId="49" fontId="38" fillId="0" borderId="1" xfId="0" applyNumberFormat="1" applyFont="1" applyBorder="1" applyAlignment="1">
      <alignment vertical="center" wrapText="1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9" fillId="0" borderId="0" xfId="2" applyFont="1" applyAlignment="1">
      <alignment wrapText="1"/>
    </xf>
    <xf numFmtId="3" fontId="15" fillId="0" borderId="1" xfId="4" applyNumberFormat="1" applyFont="1" applyFill="1" applyBorder="1" applyAlignment="1" applyProtection="1">
      <alignment vertical="center" shrinkToFit="1"/>
    </xf>
    <xf numFmtId="49" fontId="17" fillId="0" borderId="1" xfId="46" applyNumberFormat="1" applyFont="1" applyFill="1" applyBorder="1" applyAlignment="1">
      <alignment horizontal="right" vertical="center"/>
    </xf>
    <xf numFmtId="179" fontId="17" fillId="0" borderId="1" xfId="46" applyNumberFormat="1" applyFont="1" applyFill="1" applyBorder="1" applyAlignment="1">
      <alignment horizontal="right" vertical="center"/>
    </xf>
    <xf numFmtId="179" fontId="18" fillId="0" borderId="0" xfId="46" applyNumberFormat="1" applyFont="1" applyFill="1" applyAlignment="1">
      <alignment vertical="center"/>
    </xf>
    <xf numFmtId="179" fontId="18" fillId="0" borderId="1" xfId="46" applyNumberFormat="1" applyFont="1" applyFill="1" applyBorder="1" applyAlignment="1">
      <alignment vertical="center"/>
    </xf>
    <xf numFmtId="0" fontId="15" fillId="0" borderId="1" xfId="4" applyFont="1" applyFill="1" applyBorder="1" applyAlignment="1">
      <alignment vertical="center" shrinkToFit="1"/>
    </xf>
    <xf numFmtId="3" fontId="33" fillId="0" borderId="1" xfId="4" applyNumberFormat="1" applyFont="1" applyFill="1" applyBorder="1" applyAlignment="1" applyProtection="1">
      <alignment vertical="center" shrinkToFit="1"/>
    </xf>
    <xf numFmtId="3" fontId="33" fillId="0" borderId="2" xfId="4" applyNumberFormat="1" applyFont="1" applyFill="1" applyBorder="1" applyAlignment="1" applyProtection="1">
      <alignment vertical="center" shrinkToFit="1"/>
    </xf>
    <xf numFmtId="3" fontId="15" fillId="0" borderId="2" xfId="4" applyNumberFormat="1" applyFont="1" applyFill="1" applyBorder="1" applyAlignment="1" applyProtection="1">
      <alignment vertical="center" shrinkToFit="1"/>
    </xf>
    <xf numFmtId="0" fontId="15" fillId="0" borderId="2" xfId="4" applyFont="1" applyFill="1" applyBorder="1" applyAlignment="1">
      <alignment horizontal="left" vertical="center" shrinkToFit="1"/>
    </xf>
    <xf numFmtId="49" fontId="17" fillId="0" borderId="1" xfId="45" applyNumberFormat="1" applyFont="1" applyFill="1" applyBorder="1" applyAlignment="1">
      <alignment horizontal="right" vertical="center"/>
      <protection locked="0"/>
    </xf>
    <xf numFmtId="49" fontId="18" fillId="0" borderId="1" xfId="45" applyNumberFormat="1" applyFont="1" applyFill="1" applyBorder="1" applyAlignment="1">
      <alignment horizontal="right" vertical="center"/>
      <protection locked="0"/>
    </xf>
    <xf numFmtId="0" fontId="33" fillId="0" borderId="1" xfId="4" applyFont="1" applyFill="1" applyBorder="1" applyAlignment="1">
      <alignment vertical="center" shrinkToFit="1"/>
    </xf>
    <xf numFmtId="49" fontId="39" fillId="0" borderId="1" xfId="0" applyNumberFormat="1" applyFont="1" applyFill="1" applyBorder="1" applyAlignment="1" applyProtection="1">
      <alignment vertical="center"/>
      <protection locked="0"/>
    </xf>
    <xf numFmtId="49" fontId="39" fillId="0" borderId="1" xfId="0" applyNumberFormat="1" applyFont="1" applyFill="1" applyBorder="1" applyAlignment="1" applyProtection="1">
      <alignment vertical="center" wrapText="1"/>
      <protection locked="0"/>
    </xf>
    <xf numFmtId="2" fontId="40" fillId="0" borderId="1" xfId="66" applyNumberFormat="1" applyFont="1" applyFill="1" applyBorder="1" applyAlignment="1">
      <alignment vertical="center"/>
      <protection locked="0"/>
    </xf>
    <xf numFmtId="2" fontId="39" fillId="0" borderId="1" xfId="66" applyNumberFormat="1" applyFont="1" applyFill="1" applyBorder="1" applyAlignment="1">
      <alignment vertical="center"/>
      <protection locked="0"/>
    </xf>
    <xf numFmtId="49" fontId="33" fillId="0" borderId="1" xfId="0" applyNumberFormat="1" applyFont="1" applyFill="1" applyBorder="1" applyAlignment="1" applyProtection="1">
      <alignment vertical="center"/>
      <protection locked="0"/>
    </xf>
    <xf numFmtId="49" fontId="33" fillId="0" borderId="1" xfId="0" applyNumberFormat="1" applyFont="1" applyFill="1" applyBorder="1" applyAlignment="1" applyProtection="1">
      <alignment vertical="center" wrapText="1"/>
      <protection locked="0"/>
    </xf>
    <xf numFmtId="177" fontId="17" fillId="0" borderId="1" xfId="2" applyNumberFormat="1" applyFont="1" applyFill="1" applyBorder="1" applyAlignment="1">
      <alignment horizontal="center" vertical="center" wrapText="1"/>
    </xf>
    <xf numFmtId="182" fontId="18" fillId="0" borderId="1" xfId="46" applyNumberFormat="1" applyFont="1" applyFill="1" applyBorder="1" applyAlignment="1">
      <alignment horizontal="right" vertical="center"/>
    </xf>
    <xf numFmtId="49" fontId="24" fillId="0" borderId="1" xfId="46" applyNumberFormat="1" applyFont="1" applyFill="1" applyBorder="1" applyAlignment="1">
      <alignment horizontal="center" vertical="center"/>
    </xf>
    <xf numFmtId="179" fontId="18" fillId="0" borderId="1" xfId="45" applyNumberFormat="1" applyFont="1" applyFill="1" applyBorder="1" applyAlignment="1">
      <alignment horizontal="right" vertical="center"/>
      <protection locked="0"/>
    </xf>
    <xf numFmtId="182" fontId="17" fillId="0" borderId="1" xfId="45" applyNumberFormat="1" applyFont="1" applyFill="1" applyBorder="1" applyAlignment="1">
      <alignment vertical="center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177" fontId="15" fillId="0" borderId="1" xfId="2" applyNumberFormat="1" applyFont="1" applyFill="1" applyBorder="1" applyAlignment="1">
      <alignment horizontal="center" vertical="center" wrapText="1"/>
    </xf>
    <xf numFmtId="181" fontId="17" fillId="0" borderId="1" xfId="2" applyNumberFormat="1" applyFont="1" applyFill="1" applyBorder="1" applyAlignment="1">
      <alignment horizontal="right" vertical="center" wrapText="1"/>
    </xf>
    <xf numFmtId="181" fontId="17" fillId="0" borderId="1" xfId="2" applyNumberFormat="1" applyFont="1" applyBorder="1" applyAlignment="1">
      <alignment horizontal="right" vertical="center" wrapText="1"/>
    </xf>
    <xf numFmtId="49" fontId="42" fillId="0" borderId="1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182" fontId="17" fillId="0" borderId="1" xfId="46" applyNumberFormat="1" applyFont="1" applyFill="1" applyBorder="1" applyAlignment="1">
      <alignment horizontal="right" vertical="center"/>
    </xf>
    <xf numFmtId="182" fontId="4" fillId="0" borderId="1" xfId="46" applyNumberFormat="1" applyFont="1" applyFill="1" applyBorder="1" applyAlignment="1">
      <alignment horizontal="right" vertical="center"/>
    </xf>
    <xf numFmtId="182" fontId="9" fillId="0" borderId="1" xfId="46" applyNumberFormat="1" applyFont="1" applyFill="1" applyBorder="1" applyAlignment="1">
      <alignment horizontal="right" vertical="center"/>
    </xf>
    <xf numFmtId="182" fontId="17" fillId="0" borderId="1" xfId="45" applyNumberFormat="1" applyFont="1" applyFill="1" applyBorder="1" applyAlignment="1">
      <alignment vertical="top"/>
      <protection locked="0"/>
    </xf>
    <xf numFmtId="182" fontId="18" fillId="0" borderId="1" xfId="45" applyNumberFormat="1" applyFont="1" applyFill="1" applyBorder="1" applyAlignment="1">
      <alignment vertical="top"/>
      <protection locked="0"/>
    </xf>
    <xf numFmtId="0" fontId="44" fillId="0" borderId="1" xfId="0" applyFont="1" applyBorder="1" applyAlignment="1">
      <alignment vertical="center"/>
    </xf>
    <xf numFmtId="182" fontId="4" fillId="0" borderId="1" xfId="2" applyNumberFormat="1" applyFont="1" applyBorder="1" applyAlignment="1">
      <alignment wrapText="1"/>
    </xf>
    <xf numFmtId="182" fontId="9" fillId="0" borderId="1" xfId="2" applyNumberFormat="1" applyFont="1" applyBorder="1" applyAlignment="1">
      <alignment wrapText="1"/>
    </xf>
    <xf numFmtId="182" fontId="18" fillId="0" borderId="1" xfId="2" applyNumberFormat="1" applyFont="1" applyBorder="1" applyAlignment="1">
      <alignment horizontal="right" wrapText="1"/>
    </xf>
    <xf numFmtId="0" fontId="17" fillId="0" borderId="0" xfId="1" applyFont="1" applyBorder="1" applyAlignment="1">
      <alignment vertical="center" wrapText="1"/>
    </xf>
    <xf numFmtId="0" fontId="22" fillId="0" borderId="1" xfId="2" applyFont="1" applyBorder="1" applyAlignment="1">
      <alignment vertical="center" wrapText="1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horizontal="centerContinuous" vertical="center"/>
    </xf>
    <xf numFmtId="176" fontId="24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4" fillId="0" borderId="1" xfId="2" applyNumberFormat="1" applyFont="1" applyFill="1" applyBorder="1" applyAlignment="1">
      <alignment horizontal="left" vertical="center"/>
    </xf>
    <xf numFmtId="182" fontId="45" fillId="20" borderId="1" xfId="0" applyNumberFormat="1" applyFont="1" applyFill="1" applyBorder="1" applyAlignment="1" applyProtection="1">
      <alignment horizontal="right" vertical="center"/>
    </xf>
    <xf numFmtId="182" fontId="46" fillId="0" borderId="1" xfId="2" applyNumberFormat="1" applyFont="1" applyBorder="1" applyAlignment="1">
      <alignment horizontal="right" vertical="center"/>
    </xf>
    <xf numFmtId="177" fontId="24" fillId="0" borderId="1" xfId="2" applyNumberFormat="1" applyFont="1" applyFill="1" applyBorder="1" applyAlignment="1">
      <alignment horizontal="left" vertical="center"/>
    </xf>
    <xf numFmtId="177" fontId="24" fillId="0" borderId="1" xfId="2" applyNumberFormat="1" applyFont="1" applyFill="1" applyBorder="1" applyAlignment="1">
      <alignment horizontal="left" vertical="center" indent="1"/>
    </xf>
    <xf numFmtId="182" fontId="46" fillId="0" borderId="1" xfId="2" applyNumberFormat="1" applyFont="1" applyFill="1" applyBorder="1" applyAlignment="1">
      <alignment horizontal="right" vertical="center"/>
    </xf>
    <xf numFmtId="0" fontId="24" fillId="0" borderId="1" xfId="2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182" fontId="47" fillId="0" borderId="1" xfId="2" applyNumberFormat="1" applyFont="1" applyBorder="1" applyAlignment="1">
      <alignment horizontal="right" vertical="center"/>
    </xf>
    <xf numFmtId="49" fontId="2" fillId="0" borderId="1" xfId="45" applyNumberFormat="1" applyFont="1" applyFill="1" applyBorder="1" applyAlignment="1">
      <alignment horizontal="left" vertical="top"/>
      <protection locked="0"/>
    </xf>
    <xf numFmtId="0" fontId="2" fillId="0" borderId="1" xfId="45" applyFont="1" applyFill="1" applyBorder="1" applyAlignment="1">
      <alignment vertical="top"/>
      <protection locked="0"/>
    </xf>
    <xf numFmtId="0" fontId="2" fillId="0" borderId="1" xfId="45" applyFont="1" applyFill="1" applyBorder="1" applyAlignment="1">
      <alignment vertical="center"/>
      <protection locked="0"/>
    </xf>
    <xf numFmtId="49" fontId="18" fillId="0" borderId="0" xfId="45" applyNumberFormat="1" applyFont="1" applyFill="1" applyAlignment="1">
      <alignment horizontal="left" vertical="top"/>
      <protection locked="0"/>
    </xf>
    <xf numFmtId="49" fontId="18" fillId="0" borderId="0" xfId="46" applyNumberFormat="1" applyFont="1" applyFill="1" applyAlignment="1">
      <alignment horizontal="left"/>
    </xf>
    <xf numFmtId="49" fontId="18" fillId="0" borderId="0" xfId="46" applyNumberFormat="1" applyFont="1" applyFill="1" applyAlignment="1" applyProtection="1">
      <alignment horizontal="left" vertical="center"/>
      <protection locked="0"/>
    </xf>
    <xf numFmtId="49" fontId="32" fillId="0" borderId="0" xfId="46" applyNumberFormat="1" applyFont="1" applyFill="1"/>
    <xf numFmtId="2" fontId="32" fillId="0" borderId="0" xfId="46" applyNumberFormat="1" applyFont="1" applyFill="1"/>
    <xf numFmtId="49" fontId="50" fillId="0" borderId="1" xfId="45" applyNumberFormat="1" applyFont="1" applyFill="1" applyBorder="1" applyAlignment="1">
      <alignment horizontal="left" vertical="top"/>
      <protection locked="0"/>
    </xf>
    <xf numFmtId="0" fontId="50" fillId="0" borderId="1" xfId="45" applyFont="1" applyFill="1" applyBorder="1" applyAlignment="1">
      <alignment vertical="top"/>
      <protection locked="0"/>
    </xf>
    <xf numFmtId="182" fontId="36" fillId="0" borderId="1" xfId="66" applyNumberFormat="1" applyFont="1" applyFill="1" applyBorder="1" applyAlignment="1">
      <alignment vertical="center"/>
      <protection locked="0"/>
    </xf>
    <xf numFmtId="182" fontId="7" fillId="0" borderId="1" xfId="66" applyNumberFormat="1" applyFont="1" applyFill="1" applyBorder="1" applyAlignment="1">
      <alignment vertical="center"/>
      <protection locked="0"/>
    </xf>
    <xf numFmtId="182" fontId="2" fillId="0" borderId="1" xfId="45" applyNumberFormat="1" applyFont="1" applyFill="1" applyBorder="1" applyAlignment="1">
      <alignment vertical="center"/>
      <protection locked="0"/>
    </xf>
    <xf numFmtId="182" fontId="2" fillId="0" borderId="1" xfId="45" applyNumberFormat="1" applyFont="1" applyFill="1" applyBorder="1" applyAlignment="1">
      <alignment vertical="top"/>
      <protection locked="0"/>
    </xf>
    <xf numFmtId="182" fontId="50" fillId="0" borderId="1" xfId="45" applyNumberFormat="1" applyFont="1" applyFill="1" applyBorder="1" applyAlignment="1">
      <alignment vertical="top"/>
      <protection locked="0"/>
    </xf>
    <xf numFmtId="179" fontId="18" fillId="0" borderId="1" xfId="45" applyNumberFormat="1" applyFont="1" applyFill="1" applyBorder="1" applyAlignment="1">
      <alignment vertical="top"/>
      <protection locked="0"/>
    </xf>
    <xf numFmtId="49" fontId="15" fillId="0" borderId="1" xfId="0" applyNumberFormat="1" applyFont="1" applyBorder="1" applyAlignment="1">
      <alignment vertical="center"/>
    </xf>
    <xf numFmtId="49" fontId="51" fillId="0" borderId="1" xfId="0" applyNumberFormat="1" applyFont="1" applyBorder="1" applyAlignment="1">
      <alignment vertical="center"/>
    </xf>
    <xf numFmtId="49" fontId="51" fillId="0" borderId="1" xfId="0" applyNumberFormat="1" applyFont="1" applyBorder="1" applyAlignment="1">
      <alignment horizontal="left" vertical="center" indent="1"/>
    </xf>
    <xf numFmtId="0" fontId="9" fillId="0" borderId="0" xfId="46" applyFont="1" applyFill="1" applyAlignment="1">
      <alignment vertical="center"/>
    </xf>
    <xf numFmtId="179" fontId="4" fillId="0" borderId="1" xfId="46" applyNumberFormat="1" applyFont="1" applyFill="1" applyBorder="1" applyAlignment="1">
      <alignment vertical="center"/>
    </xf>
    <xf numFmtId="49" fontId="52" fillId="0" borderId="1" xfId="0" applyNumberFormat="1" applyFont="1" applyBorder="1" applyAlignment="1">
      <alignment vertical="center"/>
    </xf>
    <xf numFmtId="49" fontId="52" fillId="0" borderId="1" xfId="0" applyNumberFormat="1" applyFont="1" applyBorder="1" applyAlignment="1">
      <alignment horizontal="left" vertical="center" indent="1"/>
    </xf>
    <xf numFmtId="0" fontId="49" fillId="0" borderId="1" xfId="46" applyFont="1" applyFill="1" applyBorder="1" applyAlignment="1">
      <alignment vertical="center"/>
    </xf>
    <xf numFmtId="182" fontId="49" fillId="0" borderId="1" xfId="46" applyNumberFormat="1" applyFont="1" applyFill="1" applyBorder="1" applyAlignment="1">
      <alignment horizontal="right" vertical="center"/>
    </xf>
    <xf numFmtId="0" fontId="49" fillId="0" borderId="1" xfId="46" applyFont="1" applyFill="1" applyBorder="1" applyAlignment="1">
      <alignment horizontal="left" vertical="center"/>
    </xf>
    <xf numFmtId="179" fontId="49" fillId="0" borderId="1" xfId="46" applyNumberFormat="1" applyFont="1" applyFill="1" applyBorder="1" applyAlignment="1">
      <alignment vertical="center"/>
    </xf>
    <xf numFmtId="0" fontId="48" fillId="0" borderId="1" xfId="46" applyFont="1" applyFill="1" applyBorder="1" applyAlignment="1">
      <alignment horizontal="left" vertical="center"/>
    </xf>
    <xf numFmtId="0" fontId="48" fillId="0" borderId="1" xfId="46" applyFont="1" applyFill="1" applyBorder="1" applyAlignment="1">
      <alignment vertical="center"/>
    </xf>
    <xf numFmtId="179" fontId="48" fillId="0" borderId="1" xfId="46" applyNumberFormat="1" applyFont="1" applyFill="1" applyBorder="1" applyAlignment="1">
      <alignment vertical="center"/>
    </xf>
    <xf numFmtId="182" fontId="48" fillId="0" borderId="1" xfId="46" applyNumberFormat="1" applyFont="1" applyFill="1" applyBorder="1" applyAlignment="1">
      <alignment vertical="center"/>
    </xf>
    <xf numFmtId="182" fontId="49" fillId="0" borderId="1" xfId="46" applyNumberFormat="1" applyFont="1" applyFill="1" applyBorder="1" applyAlignment="1">
      <alignment vertical="center"/>
    </xf>
    <xf numFmtId="179" fontId="9" fillId="0" borderId="1" xfId="46" applyNumberFormat="1" applyFont="1" applyFill="1" applyBorder="1" applyAlignment="1">
      <alignment vertical="center"/>
    </xf>
    <xf numFmtId="182" fontId="9" fillId="0" borderId="1" xfId="46" applyNumberFormat="1" applyFont="1" applyFill="1" applyBorder="1" applyAlignment="1">
      <alignment vertical="center"/>
    </xf>
    <xf numFmtId="181" fontId="17" fillId="0" borderId="1" xfId="45" applyNumberFormat="1" applyFont="1" applyFill="1" applyBorder="1" applyAlignment="1">
      <alignment horizontal="center" vertical="center"/>
      <protection locked="0"/>
    </xf>
    <xf numFmtId="49" fontId="39" fillId="0" borderId="1" xfId="0" applyNumberFormat="1" applyFont="1" applyFill="1" applyBorder="1" applyAlignment="1" applyProtection="1">
      <alignment horizontal="left" vertical="center" wrapText="1"/>
      <protection locked="0"/>
    </xf>
    <xf numFmtId="182" fontId="48" fillId="0" borderId="1" xfId="2" applyNumberFormat="1" applyFont="1" applyBorder="1" applyAlignment="1">
      <alignment horizontal="right" vertical="center" wrapText="1"/>
    </xf>
    <xf numFmtId="182" fontId="53" fillId="0" borderId="1" xfId="2" applyNumberFormat="1" applyFont="1" applyBorder="1" applyAlignment="1">
      <alignment wrapText="1"/>
    </xf>
    <xf numFmtId="0" fontId="45" fillId="0" borderId="1" xfId="0" applyFont="1" applyBorder="1" applyAlignment="1">
      <alignment horizontal="left" vertical="center" wrapText="1"/>
    </xf>
    <xf numFmtId="0" fontId="45" fillId="21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right" vertical="center"/>
    </xf>
    <xf numFmtId="0" fontId="39" fillId="0" borderId="1" xfId="0" applyFont="1" applyBorder="1" applyAlignment="1">
      <alignment horizontal="left" vertical="center" wrapText="1"/>
    </xf>
    <xf numFmtId="182" fontId="53" fillId="0" borderId="1" xfId="2" applyNumberFormat="1" applyFont="1" applyBorder="1" applyAlignment="1" applyProtection="1">
      <alignment horizontal="right" vertical="center" wrapText="1"/>
      <protection locked="0"/>
    </xf>
    <xf numFmtId="0" fontId="17" fillId="0" borderId="1" xfId="46" applyNumberFormat="1" applyFont="1" applyFill="1" applyBorder="1" applyAlignment="1">
      <alignment horizontal="right" vertical="center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15" fillId="0" borderId="1" xfId="4" applyNumberFormat="1" applyFont="1" applyFill="1" applyBorder="1" applyAlignment="1">
      <alignment vertical="center" shrinkToFit="1"/>
    </xf>
    <xf numFmtId="49" fontId="40" fillId="0" borderId="1" xfId="0" applyNumberFormat="1" applyFont="1" applyFill="1" applyBorder="1" applyAlignment="1" applyProtection="1">
      <alignment vertical="center"/>
      <protection locked="0"/>
    </xf>
    <xf numFmtId="49" fontId="40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46" applyFont="1" applyFill="1" applyBorder="1" applyAlignment="1">
      <alignment vertical="center"/>
    </xf>
    <xf numFmtId="182" fontId="4" fillId="0" borderId="1" xfId="46" applyNumberFormat="1" applyFont="1" applyFill="1" applyBorder="1" applyAlignment="1">
      <alignment vertical="center"/>
    </xf>
    <xf numFmtId="177" fontId="18" fillId="0" borderId="0" xfId="45" applyNumberFormat="1" applyFont="1" applyFill="1" applyAlignment="1">
      <alignment vertical="top"/>
      <protection locked="0"/>
    </xf>
    <xf numFmtId="181" fontId="18" fillId="0" borderId="0" xfId="45" applyNumberFormat="1" applyFont="1" applyFill="1" applyAlignment="1">
      <alignment vertical="top"/>
      <protection locked="0"/>
    </xf>
    <xf numFmtId="49" fontId="18" fillId="0" borderId="0" xfId="46" applyNumberFormat="1" applyFont="1" applyFill="1"/>
    <xf numFmtId="2" fontId="18" fillId="0" borderId="0" xfId="46" applyNumberFormat="1" applyFont="1" applyFill="1"/>
    <xf numFmtId="179" fontId="18" fillId="0" borderId="0" xfId="45" applyNumberFormat="1" applyFont="1" applyFill="1" applyAlignment="1">
      <alignment vertical="top"/>
      <protection locked="0"/>
    </xf>
    <xf numFmtId="49" fontId="18" fillId="0" borderId="0" xfId="46" applyNumberFormat="1" applyFont="1" applyFill="1" applyAlignment="1" applyProtection="1">
      <alignment vertical="center"/>
      <protection locked="0"/>
    </xf>
    <xf numFmtId="2" fontId="18" fillId="0" borderId="0" xfId="46" applyNumberFormat="1" applyFont="1" applyFill="1" applyAlignment="1" applyProtection="1">
      <alignment vertical="center"/>
      <protection locked="0"/>
    </xf>
    <xf numFmtId="180" fontId="18" fillId="0" borderId="0" xfId="45" applyNumberFormat="1" applyFont="1" applyFill="1" applyAlignment="1">
      <alignment vertical="top"/>
      <protection locked="0"/>
    </xf>
    <xf numFmtId="177" fontId="32" fillId="0" borderId="0" xfId="45" applyNumberFormat="1" applyFont="1" applyFill="1" applyAlignment="1">
      <alignment vertical="top"/>
      <protection locked="0"/>
    </xf>
    <xf numFmtId="49" fontId="32" fillId="0" borderId="0" xfId="46" applyNumberFormat="1" applyFont="1" applyFill="1" applyAlignment="1" applyProtection="1">
      <alignment vertical="center"/>
      <protection locked="0"/>
    </xf>
    <xf numFmtId="2" fontId="32" fillId="0" borderId="0" xfId="46" applyNumberFormat="1" applyFont="1" applyFill="1" applyAlignment="1" applyProtection="1">
      <alignment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49" fontId="33" fillId="0" borderId="1" xfId="45" applyNumberFormat="1" applyFont="1" applyFill="1" applyBorder="1" applyAlignment="1">
      <alignment horizontal="center" vertical="top"/>
      <protection locked="0"/>
    </xf>
    <xf numFmtId="49" fontId="18" fillId="0" borderId="1" xfId="45" applyNumberFormat="1" applyFont="1" applyFill="1" applyBorder="1" applyAlignment="1">
      <alignment horizontal="center" vertical="top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34" fillId="0" borderId="1" xfId="46" applyFont="1" applyFill="1" applyBorder="1" applyAlignment="1">
      <alignment horizontal="center" vertical="center"/>
    </xf>
    <xf numFmtId="0" fontId="9" fillId="0" borderId="1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0" fontId="23" fillId="0" borderId="3" xfId="45" applyFont="1" applyFill="1" applyBorder="1" applyAlignment="1">
      <alignment horizontal="center" vertical="center"/>
      <protection locked="0"/>
    </xf>
    <xf numFmtId="0" fontId="41" fillId="0" borderId="4" xfId="46" applyFont="1" applyFill="1" applyBorder="1" applyAlignment="1">
      <alignment horizontal="left" vertical="center"/>
    </xf>
    <xf numFmtId="49" fontId="15" fillId="0" borderId="4" xfId="45" applyNumberFormat="1" applyFont="1" applyFill="1" applyBorder="1" applyAlignment="1">
      <alignment horizontal="left" vertical="top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49" fontId="15" fillId="0" borderId="4" xfId="45" applyNumberFormat="1" applyFont="1" applyFill="1" applyBorder="1" applyAlignment="1">
      <alignment horizontal="left" vertical="center"/>
      <protection locked="0"/>
    </xf>
    <xf numFmtId="49" fontId="17" fillId="0" borderId="4" xfId="45" applyNumberFormat="1" applyFont="1" applyFill="1" applyBorder="1" applyAlignment="1">
      <alignment horizontal="left" vertical="center"/>
      <protection locked="0"/>
    </xf>
    <xf numFmtId="0" fontId="1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49" fontId="34" fillId="0" borderId="2" xfId="45" applyNumberFormat="1" applyFont="1" applyFill="1" applyBorder="1" applyAlignment="1">
      <alignment horizontal="center" vertical="top"/>
      <protection locked="0"/>
    </xf>
    <xf numFmtId="49" fontId="9" fillId="0" borderId="3" xfId="45" applyNumberFormat="1" applyFont="1" applyFill="1" applyBorder="1" applyAlignment="1">
      <alignment horizontal="center" vertical="top"/>
      <protection locked="0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25" xfId="70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5 2" xfId="69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F25"/>
  <sheetViews>
    <sheetView topLeftCell="A4" workbookViewId="0">
      <selection activeCell="B28" sqref="B2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6" t="s">
        <v>85</v>
      </c>
      <c r="B1" s="74"/>
    </row>
    <row r="2" spans="1:5" ht="39.950000000000003" customHeight="1">
      <c r="A2" s="260" t="s">
        <v>82</v>
      </c>
      <c r="B2" s="260"/>
    </row>
    <row r="3" spans="1:5" ht="18.75" customHeight="1">
      <c r="A3" s="9"/>
      <c r="B3" s="10" t="s">
        <v>11</v>
      </c>
    </row>
    <row r="4" spans="1:5" s="12" customFormat="1" ht="48" customHeight="1">
      <c r="A4" s="100" t="s">
        <v>57</v>
      </c>
      <c r="B4" s="17" t="s">
        <v>84</v>
      </c>
      <c r="C4" s="11"/>
    </row>
    <row r="5" spans="1:5" s="49" customFormat="1" ht="22.5" customHeight="1">
      <c r="A5" s="121" t="s">
        <v>101</v>
      </c>
      <c r="B5" s="122">
        <f>SUM(B6:B19)</f>
        <v>55900</v>
      </c>
      <c r="C5" s="48"/>
    </row>
    <row r="6" spans="1:5" s="51" customFormat="1" ht="22.5" customHeight="1">
      <c r="A6" s="123" t="s">
        <v>102</v>
      </c>
      <c r="B6" s="124">
        <v>11865</v>
      </c>
      <c r="C6" s="50"/>
      <c r="E6" s="51">
        <v>988753</v>
      </c>
    </row>
    <row r="7" spans="1:5" s="14" customFormat="1" ht="22.5" customHeight="1">
      <c r="A7" s="123" t="s">
        <v>103</v>
      </c>
      <c r="B7" s="124"/>
      <c r="C7" s="13"/>
      <c r="E7" s="14">
        <v>822672</v>
      </c>
    </row>
    <row r="8" spans="1:5" s="12" customFormat="1" ht="22.5" customHeight="1">
      <c r="A8" s="123" t="s">
        <v>104</v>
      </c>
      <c r="B8" s="124">
        <v>3520</v>
      </c>
      <c r="C8" s="11"/>
    </row>
    <row r="9" spans="1:5" s="14" customFormat="1" ht="22.5" customHeight="1">
      <c r="A9" s="123" t="s">
        <v>105</v>
      </c>
      <c r="B9" s="124">
        <v>990</v>
      </c>
      <c r="C9" s="13"/>
      <c r="E9" s="14">
        <v>988753</v>
      </c>
    </row>
    <row r="10" spans="1:5" s="14" customFormat="1" ht="22.5" customHeight="1">
      <c r="A10" s="123" t="s">
        <v>106</v>
      </c>
      <c r="B10" s="124">
        <v>39</v>
      </c>
      <c r="C10" s="13"/>
      <c r="E10" s="14">
        <v>822672</v>
      </c>
    </row>
    <row r="11" spans="1:5" s="16" customFormat="1" ht="22.5" customHeight="1">
      <c r="A11" s="123" t="s">
        <v>107</v>
      </c>
      <c r="B11" s="124">
        <v>2100</v>
      </c>
      <c r="C11" s="15"/>
    </row>
    <row r="12" spans="1:5" ht="22.5" customHeight="1">
      <c r="A12" s="123" t="s">
        <v>108</v>
      </c>
      <c r="B12" s="124">
        <v>800</v>
      </c>
    </row>
    <row r="13" spans="1:5" ht="22.5" customHeight="1">
      <c r="A13" s="123" t="s">
        <v>109</v>
      </c>
      <c r="B13" s="124">
        <v>839</v>
      </c>
    </row>
    <row r="14" spans="1:5" ht="22.5" customHeight="1">
      <c r="A14" s="123" t="s">
        <v>110</v>
      </c>
      <c r="B14" s="124">
        <v>2500</v>
      </c>
    </row>
    <row r="15" spans="1:5" ht="22.5" customHeight="1">
      <c r="A15" s="123" t="s">
        <v>111</v>
      </c>
      <c r="B15" s="124">
        <v>8000</v>
      </c>
    </row>
    <row r="16" spans="1:5" ht="22.5" customHeight="1">
      <c r="A16" s="123" t="s">
        <v>112</v>
      </c>
      <c r="B16" s="124">
        <v>131</v>
      </c>
    </row>
    <row r="17" spans="1:2" ht="22.5" customHeight="1">
      <c r="A17" s="123" t="s">
        <v>113</v>
      </c>
      <c r="B17" s="124">
        <v>5100</v>
      </c>
    </row>
    <row r="18" spans="1:2" ht="22.5" customHeight="1">
      <c r="A18" s="123" t="s">
        <v>114</v>
      </c>
      <c r="B18" s="124">
        <v>20000</v>
      </c>
    </row>
    <row r="19" spans="1:2" ht="22.5" customHeight="1">
      <c r="A19" s="123" t="s">
        <v>617</v>
      </c>
      <c r="B19" s="124">
        <v>16</v>
      </c>
    </row>
    <row r="20" spans="1:2" ht="22.5" customHeight="1">
      <c r="A20" s="121" t="s">
        <v>115</v>
      </c>
      <c r="B20" s="122">
        <f>SUM(B21,B22:B24)</f>
        <v>16100</v>
      </c>
    </row>
    <row r="21" spans="1:2" ht="22.5" customHeight="1">
      <c r="A21" s="123" t="s">
        <v>116</v>
      </c>
      <c r="B21" s="124">
        <v>13924</v>
      </c>
    </row>
    <row r="22" spans="1:2" ht="22.5" customHeight="1">
      <c r="A22" s="123" t="s">
        <v>117</v>
      </c>
      <c r="B22" s="124">
        <v>1546</v>
      </c>
    </row>
    <row r="23" spans="1:2" ht="22.5" customHeight="1">
      <c r="A23" s="125" t="s">
        <v>118</v>
      </c>
      <c r="B23" s="124">
        <v>10</v>
      </c>
    </row>
    <row r="24" spans="1:2" ht="22.5" customHeight="1">
      <c r="A24" s="125" t="s">
        <v>119</v>
      </c>
      <c r="B24" s="124">
        <v>620</v>
      </c>
    </row>
    <row r="25" spans="1:2">
      <c r="A25" s="120" t="s">
        <v>30</v>
      </c>
      <c r="B25" s="18">
        <v>72000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5"/>
  </sheetPr>
  <dimension ref="A1:Y25"/>
  <sheetViews>
    <sheetView workbookViewId="0">
      <selection activeCell="A25" sqref="A25:B25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0.25" customHeight="1">
      <c r="A1" s="26" t="s">
        <v>90</v>
      </c>
    </row>
    <row r="2" spans="1:25" ht="23.25">
      <c r="A2" s="261" t="s">
        <v>69</v>
      </c>
      <c r="B2" s="263"/>
      <c r="C2" s="262"/>
      <c r="G2" s="27"/>
      <c r="H2" s="27"/>
      <c r="I2" s="27"/>
    </row>
    <row r="3" spans="1:25" s="3" customFormat="1">
      <c r="A3" s="4"/>
      <c r="C3" s="31" t="s">
        <v>13</v>
      </c>
      <c r="E3" s="3">
        <v>12.11</v>
      </c>
      <c r="G3" s="3">
        <v>12.22</v>
      </c>
      <c r="J3" s="2"/>
      <c r="M3" s="3">
        <v>1.2</v>
      </c>
    </row>
    <row r="4" spans="1:25" s="22" customFormat="1" ht="43.5" customHeight="1">
      <c r="A4" s="19" t="s">
        <v>9</v>
      </c>
      <c r="B4" s="20" t="s">
        <v>10</v>
      </c>
      <c r="C4" s="21" t="s">
        <v>38</v>
      </c>
      <c r="G4" s="23" t="s">
        <v>9</v>
      </c>
      <c r="H4" s="23" t="s">
        <v>8</v>
      </c>
      <c r="I4" s="23" t="s">
        <v>7</v>
      </c>
      <c r="J4" s="24"/>
      <c r="M4" s="23" t="s">
        <v>9</v>
      </c>
      <c r="N4" s="25" t="s">
        <v>8</v>
      </c>
      <c r="O4" s="23" t="s">
        <v>7</v>
      </c>
    </row>
    <row r="5" spans="1:25" s="4" customFormat="1" ht="23.25" customHeight="1">
      <c r="A5" s="158" t="s">
        <v>396</v>
      </c>
      <c r="B5" s="159" t="s">
        <v>397</v>
      </c>
      <c r="C5" s="156">
        <v>404774</v>
      </c>
      <c r="D5" s="4">
        <v>105429</v>
      </c>
      <c r="E5" s="4">
        <v>595734.14</v>
      </c>
      <c r="F5" s="4">
        <f>104401+13602</f>
        <v>118003</v>
      </c>
      <c r="G5" s="52" t="s">
        <v>6</v>
      </c>
      <c r="H5" s="52" t="s">
        <v>19</v>
      </c>
      <c r="I5" s="52">
        <v>596221.15</v>
      </c>
      <c r="J5" s="4" t="e">
        <f>G5-#REF!</f>
        <v>#REF!</v>
      </c>
      <c r="K5" s="4" t="e">
        <f>I5-#REF!</f>
        <v>#REF!</v>
      </c>
      <c r="L5" s="4">
        <v>75943</v>
      </c>
      <c r="M5" s="52" t="s">
        <v>6</v>
      </c>
      <c r="N5" s="52" t="s">
        <v>19</v>
      </c>
      <c r="O5" s="52">
        <v>643048.94999999995</v>
      </c>
      <c r="P5" s="4" t="e">
        <f>M5-#REF!</f>
        <v>#REF!</v>
      </c>
      <c r="Q5" s="4" t="e">
        <f>O5-#REF!</f>
        <v>#REF!</v>
      </c>
      <c r="S5" s="4">
        <v>717759</v>
      </c>
      <c r="U5" s="53" t="s">
        <v>6</v>
      </c>
      <c r="V5" s="53" t="s">
        <v>19</v>
      </c>
      <c r="W5" s="53">
        <v>659380.53</v>
      </c>
      <c r="X5" s="4" t="e">
        <f>#REF!-W5</f>
        <v>#REF!</v>
      </c>
      <c r="Y5" s="4" t="e">
        <f>U5-#REF!</f>
        <v>#REF!</v>
      </c>
    </row>
    <row r="6" spans="1:25" s="54" customFormat="1" ht="23.25" customHeight="1">
      <c r="A6" s="154" t="s">
        <v>547</v>
      </c>
      <c r="B6" s="155" t="s">
        <v>548</v>
      </c>
      <c r="C6" s="157">
        <v>376504</v>
      </c>
      <c r="E6" s="54">
        <v>7616.62</v>
      </c>
      <c r="G6" s="55" t="s">
        <v>5</v>
      </c>
      <c r="H6" s="55" t="s">
        <v>20</v>
      </c>
      <c r="I6" s="55">
        <v>7616.62</v>
      </c>
      <c r="J6" s="54" t="e">
        <f>G6-#REF!</f>
        <v>#REF!</v>
      </c>
      <c r="K6" s="54" t="e">
        <f>I6-#REF!</f>
        <v>#REF!</v>
      </c>
      <c r="M6" s="55" t="s">
        <v>5</v>
      </c>
      <c r="N6" s="55" t="s">
        <v>20</v>
      </c>
      <c r="O6" s="55">
        <v>7749.58</v>
      </c>
      <c r="P6" s="54" t="e">
        <f>M6-#REF!</f>
        <v>#REF!</v>
      </c>
      <c r="Q6" s="54" t="e">
        <f>O6-#REF!</f>
        <v>#REF!</v>
      </c>
      <c r="U6" s="56" t="s">
        <v>5</v>
      </c>
      <c r="V6" s="56" t="s">
        <v>20</v>
      </c>
      <c r="W6" s="56">
        <v>8475.4699999999993</v>
      </c>
      <c r="X6" s="54" t="e">
        <f>#REF!-W6</f>
        <v>#REF!</v>
      </c>
      <c r="Y6" s="54" t="e">
        <f>U6-#REF!</f>
        <v>#REF!</v>
      </c>
    </row>
    <row r="7" spans="1:25" s="57" customFormat="1" ht="23.25" customHeight="1">
      <c r="A7" s="154" t="s">
        <v>549</v>
      </c>
      <c r="B7" s="155" t="s">
        <v>550</v>
      </c>
      <c r="C7" s="157">
        <v>188944</v>
      </c>
      <c r="E7" s="57">
        <v>3922.87</v>
      </c>
      <c r="G7" s="58" t="s">
        <v>4</v>
      </c>
      <c r="H7" s="58" t="s">
        <v>21</v>
      </c>
      <c r="I7" s="58">
        <v>3922.87</v>
      </c>
      <c r="J7" s="57" t="e">
        <f>G7-#REF!</f>
        <v>#REF!</v>
      </c>
      <c r="K7" s="57" t="e">
        <f>I7-#REF!</f>
        <v>#REF!</v>
      </c>
      <c r="L7" s="57">
        <v>750</v>
      </c>
      <c r="M7" s="58" t="s">
        <v>4</v>
      </c>
      <c r="N7" s="58" t="s">
        <v>21</v>
      </c>
      <c r="O7" s="58">
        <v>4041.81</v>
      </c>
      <c r="P7" s="57" t="e">
        <f>M7-#REF!</f>
        <v>#REF!</v>
      </c>
      <c r="Q7" s="57" t="e">
        <f>O7-#REF!</f>
        <v>#REF!</v>
      </c>
      <c r="U7" s="59" t="s">
        <v>4</v>
      </c>
      <c r="V7" s="59" t="s">
        <v>21</v>
      </c>
      <c r="W7" s="59">
        <v>4680.9399999999996</v>
      </c>
      <c r="X7" s="57" t="e">
        <f>#REF!-W7</f>
        <v>#REF!</v>
      </c>
      <c r="Y7" s="57" t="e">
        <f>U7-#REF!</f>
        <v>#REF!</v>
      </c>
    </row>
    <row r="8" spans="1:25" s="57" customFormat="1" ht="23.25" customHeight="1">
      <c r="A8" s="154" t="s">
        <v>842</v>
      </c>
      <c r="B8" s="155" t="s">
        <v>845</v>
      </c>
      <c r="C8" s="157">
        <v>122400</v>
      </c>
      <c r="G8" s="58"/>
      <c r="H8" s="58"/>
      <c r="I8" s="58"/>
      <c r="M8" s="58"/>
      <c r="N8" s="58"/>
      <c r="O8" s="58"/>
      <c r="U8" s="59"/>
      <c r="V8" s="59"/>
      <c r="W8" s="59"/>
    </row>
    <row r="9" spans="1:25" s="3" customFormat="1" ht="23.25" customHeight="1">
      <c r="A9" s="154" t="s">
        <v>551</v>
      </c>
      <c r="B9" s="155" t="s">
        <v>844</v>
      </c>
      <c r="C9" s="157">
        <v>31920</v>
      </c>
      <c r="D9" s="44"/>
      <c r="E9" s="44">
        <v>135.6</v>
      </c>
      <c r="G9" s="40" t="s">
        <v>3</v>
      </c>
      <c r="H9" s="40" t="s">
        <v>22</v>
      </c>
      <c r="I9" s="41">
        <v>135.6</v>
      </c>
      <c r="J9" s="2" t="e">
        <f>G9-#REF!</f>
        <v>#REF!</v>
      </c>
      <c r="K9" s="38" t="e">
        <f>I9-#REF!</f>
        <v>#REF!</v>
      </c>
      <c r="L9" s="38"/>
      <c r="M9" s="40" t="s">
        <v>3</v>
      </c>
      <c r="N9" s="40" t="s">
        <v>22</v>
      </c>
      <c r="O9" s="41">
        <v>135.6</v>
      </c>
      <c r="P9" s="2" t="e">
        <f>M9-#REF!</f>
        <v>#REF!</v>
      </c>
      <c r="Q9" s="38" t="e">
        <f>O9-#REF!</f>
        <v>#REF!</v>
      </c>
      <c r="U9" s="42" t="s">
        <v>3</v>
      </c>
      <c r="V9" s="42" t="s">
        <v>22</v>
      </c>
      <c r="W9" s="43">
        <v>135.6</v>
      </c>
      <c r="X9" s="3" t="e">
        <f>#REF!-W9</f>
        <v>#REF!</v>
      </c>
      <c r="Y9" s="3" t="e">
        <f>U9-#REF!</f>
        <v>#REF!</v>
      </c>
    </row>
    <row r="10" spans="1:25" s="3" customFormat="1" ht="23.25" customHeight="1">
      <c r="A10" s="154" t="s">
        <v>552</v>
      </c>
      <c r="B10" s="155" t="s">
        <v>553</v>
      </c>
      <c r="C10" s="157">
        <v>7240</v>
      </c>
      <c r="D10" s="38">
        <v>105429</v>
      </c>
      <c r="E10" s="39">
        <v>595734.14</v>
      </c>
      <c r="F10" s="3">
        <f>104401+13602</f>
        <v>118003</v>
      </c>
      <c r="G10" s="40" t="s">
        <v>6</v>
      </c>
      <c r="H10" s="40" t="s">
        <v>19</v>
      </c>
      <c r="I10" s="41">
        <v>596221.15</v>
      </c>
      <c r="J10" s="2" t="e">
        <f>G10-#REF!</f>
        <v>#REF!</v>
      </c>
      <c r="K10" s="38" t="e">
        <f>I10-#REF!</f>
        <v>#REF!</v>
      </c>
      <c r="L10" s="38">
        <v>75943</v>
      </c>
      <c r="M10" s="40" t="s">
        <v>6</v>
      </c>
      <c r="N10" s="40" t="s">
        <v>19</v>
      </c>
      <c r="O10" s="41">
        <v>643048.94999999995</v>
      </c>
      <c r="P10" s="2" t="e">
        <f>M10-#REF!</f>
        <v>#REF!</v>
      </c>
      <c r="Q10" s="38" t="e">
        <f>O10-#REF!</f>
        <v>#REF!</v>
      </c>
      <c r="S10" s="3">
        <v>717759</v>
      </c>
      <c r="U10" s="42" t="s">
        <v>6</v>
      </c>
      <c r="V10" s="42" t="s">
        <v>19</v>
      </c>
      <c r="W10" s="43">
        <v>659380.53</v>
      </c>
      <c r="X10" s="3" t="e">
        <f>#REF!-W10</f>
        <v>#REF!</v>
      </c>
      <c r="Y10" s="3" t="e">
        <f>U10-#REF!</f>
        <v>#REF!</v>
      </c>
    </row>
    <row r="11" spans="1:25" s="3" customFormat="1" ht="23.25" customHeight="1">
      <c r="A11" s="154" t="s">
        <v>843</v>
      </c>
      <c r="B11" s="155" t="s">
        <v>846</v>
      </c>
      <c r="C11" s="157">
        <v>3000</v>
      </c>
      <c r="D11" s="38"/>
      <c r="E11" s="39"/>
      <c r="G11" s="40"/>
      <c r="H11" s="40"/>
      <c r="I11" s="41"/>
      <c r="J11" s="2"/>
      <c r="K11" s="38"/>
      <c r="L11" s="38"/>
      <c r="M11" s="40"/>
      <c r="N11" s="40"/>
      <c r="O11" s="41"/>
      <c r="P11" s="2"/>
      <c r="Q11" s="38"/>
      <c r="U11" s="42"/>
      <c r="V11" s="42"/>
      <c r="W11" s="43"/>
    </row>
    <row r="12" spans="1:25" s="3" customFormat="1" ht="23.25" customHeight="1">
      <c r="A12" s="154" t="s">
        <v>554</v>
      </c>
      <c r="B12" s="155" t="s">
        <v>555</v>
      </c>
      <c r="C12" s="157">
        <v>500</v>
      </c>
      <c r="D12" s="38"/>
      <c r="E12" s="38">
        <v>7616.62</v>
      </c>
      <c r="G12" s="40" t="s">
        <v>5</v>
      </c>
      <c r="H12" s="40" t="s">
        <v>20</v>
      </c>
      <c r="I12" s="41">
        <v>7616.62</v>
      </c>
      <c r="J12" s="2" t="e">
        <f>G12-#REF!</f>
        <v>#REF!</v>
      </c>
      <c r="K12" s="38" t="e">
        <f>I12-#REF!</f>
        <v>#REF!</v>
      </c>
      <c r="L12" s="38"/>
      <c r="M12" s="40" t="s">
        <v>5</v>
      </c>
      <c r="N12" s="40" t="s">
        <v>20</v>
      </c>
      <c r="O12" s="41">
        <v>7749.58</v>
      </c>
      <c r="P12" s="2" t="e">
        <f>M12-#REF!</f>
        <v>#REF!</v>
      </c>
      <c r="Q12" s="38" t="e">
        <f>O12-#REF!</f>
        <v>#REF!</v>
      </c>
      <c r="U12" s="42" t="s">
        <v>5</v>
      </c>
      <c r="V12" s="42" t="s">
        <v>20</v>
      </c>
      <c r="W12" s="43">
        <v>8475.4699999999993</v>
      </c>
      <c r="X12" s="3" t="e">
        <f>#REF!-W12</f>
        <v>#REF!</v>
      </c>
      <c r="Y12" s="3" t="e">
        <f>U12-#REF!</f>
        <v>#REF!</v>
      </c>
    </row>
    <row r="13" spans="1:25" s="3" customFormat="1" ht="23.25" customHeight="1">
      <c r="A13" s="154" t="s">
        <v>556</v>
      </c>
      <c r="B13" s="155" t="s">
        <v>557</v>
      </c>
      <c r="C13" s="157">
        <v>22500</v>
      </c>
      <c r="D13" s="38"/>
      <c r="E13" s="38">
        <v>3922.87</v>
      </c>
      <c r="G13" s="40" t="s">
        <v>4</v>
      </c>
      <c r="H13" s="40" t="s">
        <v>21</v>
      </c>
      <c r="I13" s="41">
        <v>3922.87</v>
      </c>
      <c r="J13" s="2" t="e">
        <f>G13-#REF!</f>
        <v>#REF!</v>
      </c>
      <c r="K13" s="38" t="e">
        <f>I13-#REF!</f>
        <v>#REF!</v>
      </c>
      <c r="L13" s="38">
        <v>750</v>
      </c>
      <c r="M13" s="40" t="s">
        <v>4</v>
      </c>
      <c r="N13" s="40" t="s">
        <v>21</v>
      </c>
      <c r="O13" s="41">
        <v>4041.81</v>
      </c>
      <c r="P13" s="2" t="e">
        <f>M13-#REF!</f>
        <v>#REF!</v>
      </c>
      <c r="Q13" s="38" t="e">
        <f>O13-#REF!</f>
        <v>#REF!</v>
      </c>
      <c r="U13" s="42" t="s">
        <v>4</v>
      </c>
      <c r="V13" s="42" t="s">
        <v>21</v>
      </c>
      <c r="W13" s="43">
        <v>4680.9399999999996</v>
      </c>
      <c r="X13" s="3" t="e">
        <f>#REF!-W13</f>
        <v>#REF!</v>
      </c>
      <c r="Y13" s="3" t="e">
        <f>U13-#REF!</f>
        <v>#REF!</v>
      </c>
    </row>
    <row r="14" spans="1:25" s="3" customFormat="1" ht="23.25" customHeight="1">
      <c r="A14" s="154" t="s">
        <v>558</v>
      </c>
      <c r="B14" s="155" t="s">
        <v>559</v>
      </c>
      <c r="C14" s="157">
        <v>22500</v>
      </c>
      <c r="D14" s="44"/>
      <c r="E14" s="44">
        <v>135.6</v>
      </c>
      <c r="G14" s="40" t="s">
        <v>3</v>
      </c>
      <c r="H14" s="40" t="s">
        <v>22</v>
      </c>
      <c r="I14" s="41">
        <v>135.6</v>
      </c>
      <c r="J14" s="2" t="e">
        <f>G14-#REF!</f>
        <v>#REF!</v>
      </c>
      <c r="K14" s="38" t="e">
        <f>I14-#REF!</f>
        <v>#REF!</v>
      </c>
      <c r="L14" s="38"/>
      <c r="M14" s="40" t="s">
        <v>3</v>
      </c>
      <c r="N14" s="40" t="s">
        <v>22</v>
      </c>
      <c r="O14" s="41">
        <v>135.6</v>
      </c>
      <c r="P14" s="2" t="e">
        <f>M14-#REF!</f>
        <v>#REF!</v>
      </c>
      <c r="Q14" s="38" t="e">
        <f>O14-#REF!</f>
        <v>#REF!</v>
      </c>
      <c r="U14" s="42" t="s">
        <v>3</v>
      </c>
      <c r="V14" s="42" t="s">
        <v>22</v>
      </c>
      <c r="W14" s="43">
        <v>135.6</v>
      </c>
      <c r="X14" s="3" t="e">
        <f>#REF!-W14</f>
        <v>#REF!</v>
      </c>
      <c r="Y14" s="3" t="e">
        <f>U14-#REF!</f>
        <v>#REF!</v>
      </c>
    </row>
    <row r="15" spans="1:25" s="3" customFormat="1" ht="23.25" customHeight="1">
      <c r="A15" s="154" t="s">
        <v>847</v>
      </c>
      <c r="B15" s="155" t="s">
        <v>848</v>
      </c>
      <c r="C15" s="157">
        <v>22500</v>
      </c>
      <c r="D15" s="44"/>
      <c r="E15" s="44"/>
      <c r="G15" s="40"/>
      <c r="H15" s="40"/>
      <c r="I15" s="41"/>
      <c r="J15" s="2"/>
      <c r="K15" s="38"/>
      <c r="L15" s="38"/>
      <c r="M15" s="40"/>
      <c r="N15" s="40"/>
      <c r="O15" s="41"/>
      <c r="P15" s="2"/>
      <c r="Q15" s="38"/>
      <c r="U15" s="42"/>
      <c r="V15" s="42"/>
      <c r="W15" s="43"/>
    </row>
    <row r="16" spans="1:25" ht="19.5" customHeight="1">
      <c r="A16" s="154" t="s">
        <v>560</v>
      </c>
      <c r="B16" s="155" t="s">
        <v>561</v>
      </c>
      <c r="C16" s="157">
        <v>770</v>
      </c>
      <c r="Q16" s="45"/>
      <c r="U16" s="46" t="s">
        <v>2</v>
      </c>
      <c r="V16" s="46" t="s">
        <v>24</v>
      </c>
      <c r="W16" s="47">
        <v>19998</v>
      </c>
      <c r="X16" s="27">
        <f>C26-W16</f>
        <v>-19998</v>
      </c>
      <c r="Y16" s="27">
        <f>U16-A26</f>
        <v>232</v>
      </c>
    </row>
    <row r="17" spans="1:25" ht="19.5" customHeight="1">
      <c r="A17" s="154" t="s">
        <v>562</v>
      </c>
      <c r="B17" s="155" t="s">
        <v>563</v>
      </c>
      <c r="C17" s="157">
        <v>5000</v>
      </c>
      <c r="Q17" s="45"/>
      <c r="U17" s="46" t="s">
        <v>1</v>
      </c>
      <c r="V17" s="46" t="s">
        <v>25</v>
      </c>
      <c r="W17" s="47">
        <v>19998</v>
      </c>
      <c r="X17" s="27">
        <f>C27-W17</f>
        <v>-19998</v>
      </c>
      <c r="Y17" s="27">
        <f>U17-A27</f>
        <v>23203</v>
      </c>
    </row>
    <row r="18" spans="1:25" ht="19.5" customHeight="1">
      <c r="A18" s="154" t="s">
        <v>564</v>
      </c>
      <c r="B18" s="155" t="s">
        <v>565</v>
      </c>
      <c r="C18" s="157">
        <v>5000</v>
      </c>
      <c r="Q18" s="45"/>
      <c r="U18" s="46" t="s">
        <v>0</v>
      </c>
      <c r="V18" s="46" t="s">
        <v>26</v>
      </c>
      <c r="W18" s="47">
        <v>19998</v>
      </c>
      <c r="X18" s="27">
        <f>C28-W18</f>
        <v>-19998</v>
      </c>
      <c r="Y18" s="27">
        <f>U18-A28</f>
        <v>2320301</v>
      </c>
    </row>
    <row r="19" spans="1:25" ht="19.5" customHeight="1">
      <c r="A19" s="158" t="s">
        <v>2</v>
      </c>
      <c r="B19" s="159" t="s">
        <v>504</v>
      </c>
      <c r="C19" s="156">
        <v>2870</v>
      </c>
      <c r="Q19" s="45"/>
    </row>
    <row r="20" spans="1:25" ht="19.5" customHeight="1">
      <c r="A20" s="154" t="s">
        <v>566</v>
      </c>
      <c r="B20" s="155" t="s">
        <v>567</v>
      </c>
      <c r="C20" s="157">
        <v>2870</v>
      </c>
      <c r="Q20" s="45"/>
    </row>
    <row r="21" spans="1:25" ht="19.5" customHeight="1">
      <c r="A21" s="154" t="s">
        <v>568</v>
      </c>
      <c r="B21" s="155" t="s">
        <v>569</v>
      </c>
      <c r="C21" s="157">
        <v>2870</v>
      </c>
      <c r="Q21" s="45"/>
    </row>
    <row r="22" spans="1:25" ht="19.5" customHeight="1">
      <c r="A22" s="245" t="s">
        <v>683</v>
      </c>
      <c r="B22" s="246" t="s">
        <v>684</v>
      </c>
      <c r="C22" s="156">
        <v>200</v>
      </c>
      <c r="Q22" s="45"/>
    </row>
    <row r="23" spans="1:25" ht="19.5" customHeight="1">
      <c r="A23" s="154" t="s">
        <v>849</v>
      </c>
      <c r="B23" s="155" t="s">
        <v>851</v>
      </c>
      <c r="C23" s="157">
        <v>200</v>
      </c>
      <c r="Q23" s="45"/>
    </row>
    <row r="24" spans="1:25" ht="19.5" customHeight="1">
      <c r="A24" s="154" t="s">
        <v>850</v>
      </c>
      <c r="B24" s="155" t="s">
        <v>852</v>
      </c>
      <c r="C24" s="157">
        <v>200</v>
      </c>
      <c r="Q24" s="45"/>
    </row>
    <row r="25" spans="1:25" ht="21" customHeight="1">
      <c r="A25" s="273" t="s">
        <v>39</v>
      </c>
      <c r="B25" s="274"/>
      <c r="C25" s="165">
        <f>SUM(C5+C19+C22)</f>
        <v>407844</v>
      </c>
    </row>
  </sheetData>
  <mergeCells count="2">
    <mergeCell ref="A2:C2"/>
    <mergeCell ref="A25:B2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B8" sqref="B8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91</v>
      </c>
      <c r="B1" s="26"/>
    </row>
    <row r="2" spans="1:24" ht="51.75" customHeight="1">
      <c r="A2" s="270" t="s">
        <v>70</v>
      </c>
      <c r="B2" s="271"/>
      <c r="F2" s="27"/>
      <c r="G2" s="27"/>
      <c r="H2" s="27"/>
    </row>
    <row r="3" spans="1:24">
      <c r="B3" s="75" t="s">
        <v>42</v>
      </c>
      <c r="D3" s="27">
        <v>12.11</v>
      </c>
      <c r="F3" s="27">
        <v>12.22</v>
      </c>
      <c r="G3" s="27"/>
      <c r="H3" s="27"/>
      <c r="L3" s="27">
        <v>1.2</v>
      </c>
    </row>
    <row r="4" spans="1:24" s="77" customFormat="1" ht="39.75" customHeight="1">
      <c r="A4" s="19" t="s">
        <v>72</v>
      </c>
      <c r="B4" s="19" t="s">
        <v>71</v>
      </c>
      <c r="C4" s="76"/>
      <c r="F4" s="78" t="s">
        <v>44</v>
      </c>
      <c r="G4" s="78" t="s">
        <v>45</v>
      </c>
      <c r="H4" s="78" t="s">
        <v>46</v>
      </c>
      <c r="I4" s="79"/>
      <c r="L4" s="78" t="s">
        <v>44</v>
      </c>
      <c r="M4" s="80" t="s">
        <v>45</v>
      </c>
      <c r="N4" s="78" t="s">
        <v>46</v>
      </c>
    </row>
    <row r="5" spans="1:24" ht="39.75" customHeight="1">
      <c r="A5" s="139" t="s">
        <v>516</v>
      </c>
      <c r="B5" s="184">
        <v>146.5</v>
      </c>
      <c r="C5" s="38">
        <v>105429</v>
      </c>
      <c r="D5" s="81">
        <v>595734.14</v>
      </c>
      <c r="E5" s="27">
        <f>104401+13602</f>
        <v>118003</v>
      </c>
      <c r="F5" s="28" t="s">
        <v>6</v>
      </c>
      <c r="G5" s="28" t="s">
        <v>47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6</v>
      </c>
      <c r="M5" s="28" t="s">
        <v>47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6</v>
      </c>
      <c r="U5" s="46" t="s">
        <v>47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32" t="s">
        <v>48</v>
      </c>
      <c r="B6" s="184">
        <v>146.5</v>
      </c>
      <c r="F6" s="82" t="str">
        <f>""</f>
        <v/>
      </c>
      <c r="G6" s="82" t="str">
        <f>""</f>
        <v/>
      </c>
      <c r="H6" s="82" t="str">
        <f>""</f>
        <v/>
      </c>
      <c r="L6" s="82" t="str">
        <f>""</f>
        <v/>
      </c>
      <c r="M6" s="83" t="str">
        <f>""</f>
        <v/>
      </c>
      <c r="N6" s="82" t="str">
        <f>""</f>
        <v/>
      </c>
      <c r="V6" s="84" t="e">
        <f>V7+#REF!+#REF!+#REF!+#REF!+#REF!+#REF!+#REF!+#REF!+#REF!+#REF!+#REF!+#REF!+#REF!+#REF!+#REF!+#REF!+#REF!+#REF!+#REF!+#REF!</f>
        <v>#REF!</v>
      </c>
      <c r="W6" s="84" t="e">
        <f>W7+#REF!+#REF!+#REF!+#REF!+#REF!+#REF!+#REF!+#REF!+#REF!+#REF!+#REF!+#REF!+#REF!+#REF!+#REF!+#REF!+#REF!+#REF!+#REF!+#REF!</f>
        <v>#REF!</v>
      </c>
    </row>
    <row r="7" spans="1:24" ht="19.5" customHeight="1">
      <c r="P7" s="45"/>
      <c r="T7" s="46" t="s">
        <v>2</v>
      </c>
      <c r="U7" s="46" t="s">
        <v>24</v>
      </c>
      <c r="V7" s="47">
        <v>19998</v>
      </c>
      <c r="W7" s="27" t="e">
        <f>#REF!-V7</f>
        <v>#REF!</v>
      </c>
      <c r="X7" s="27">
        <f>T7-A7</f>
        <v>232</v>
      </c>
    </row>
    <row r="8" spans="1:24" ht="19.5" customHeight="1">
      <c r="P8" s="45"/>
      <c r="T8" s="46" t="s">
        <v>1</v>
      </c>
      <c r="U8" s="46" t="s">
        <v>25</v>
      </c>
      <c r="V8" s="47">
        <v>19998</v>
      </c>
      <c r="W8" s="27" t="e">
        <f>#REF!-V8</f>
        <v>#REF!</v>
      </c>
      <c r="X8" s="27">
        <f>T8-A8</f>
        <v>23203</v>
      </c>
    </row>
    <row r="9" spans="1:24" ht="19.5" customHeight="1">
      <c r="P9" s="45"/>
      <c r="T9" s="46" t="s">
        <v>0</v>
      </c>
      <c r="U9" s="46" t="s">
        <v>26</v>
      </c>
      <c r="V9" s="47">
        <v>19998</v>
      </c>
      <c r="W9" s="27" t="e">
        <f>#REF!-V9</f>
        <v>#REF!</v>
      </c>
      <c r="X9" s="27">
        <f>T9-A9</f>
        <v>2320301</v>
      </c>
    </row>
    <row r="10" spans="1:24" ht="19.5" customHeight="1">
      <c r="P10" s="45"/>
    </row>
    <row r="11" spans="1:24" ht="19.5" customHeight="1">
      <c r="A11" s="27"/>
      <c r="B11" s="27"/>
      <c r="C11" s="27"/>
      <c r="F11" s="27"/>
      <c r="G11" s="27"/>
      <c r="H11" s="27"/>
      <c r="I11" s="27"/>
      <c r="P11" s="45"/>
    </row>
    <row r="12" spans="1:24" ht="19.5" customHeight="1">
      <c r="A12" s="27"/>
      <c r="B12" s="27"/>
      <c r="C12" s="27"/>
      <c r="F12" s="27"/>
      <c r="G12" s="27"/>
      <c r="H12" s="27"/>
      <c r="I12" s="27"/>
      <c r="P12" s="45"/>
    </row>
    <row r="13" spans="1:24" ht="19.5" customHeight="1">
      <c r="A13" s="27"/>
      <c r="B13" s="27"/>
      <c r="C13" s="27"/>
      <c r="F13" s="27"/>
      <c r="G13" s="27"/>
      <c r="H13" s="27"/>
      <c r="I13" s="27"/>
      <c r="P13" s="45"/>
    </row>
    <row r="14" spans="1:24" ht="19.5" customHeight="1">
      <c r="A14" s="27"/>
      <c r="B14" s="27"/>
      <c r="C14" s="27"/>
      <c r="F14" s="27"/>
      <c r="G14" s="27"/>
      <c r="H14" s="27"/>
      <c r="I14" s="27"/>
      <c r="P14" s="45"/>
    </row>
    <row r="15" spans="1:24" ht="19.5" customHeight="1">
      <c r="A15" s="27"/>
      <c r="B15" s="27"/>
      <c r="C15" s="27"/>
      <c r="F15" s="27"/>
      <c r="G15" s="27"/>
      <c r="H15" s="27"/>
      <c r="I15" s="27"/>
      <c r="P15" s="45"/>
    </row>
    <row r="16" spans="1:24" ht="19.5" customHeight="1">
      <c r="A16" s="27"/>
      <c r="B16" s="27"/>
      <c r="C16" s="27"/>
      <c r="F16" s="27"/>
      <c r="G16" s="27"/>
      <c r="H16" s="27"/>
      <c r="I16" s="27"/>
      <c r="P16" s="45"/>
    </row>
    <row r="17" spans="1:16" ht="19.5" customHeight="1">
      <c r="A17" s="27"/>
      <c r="B17" s="27"/>
      <c r="C17" s="27"/>
      <c r="F17" s="27"/>
      <c r="G17" s="27"/>
      <c r="H17" s="27"/>
      <c r="I17" s="27"/>
      <c r="P17" s="45"/>
    </row>
    <row r="18" spans="1:16" ht="19.5" customHeight="1">
      <c r="A18" s="27"/>
      <c r="B18" s="27"/>
      <c r="C18" s="27"/>
      <c r="F18" s="27"/>
      <c r="G18" s="27"/>
      <c r="H18" s="27"/>
      <c r="I18" s="27"/>
      <c r="P18" s="45"/>
    </row>
    <row r="19" spans="1:16" ht="19.5" customHeight="1">
      <c r="A19" s="27"/>
      <c r="B19" s="27"/>
      <c r="C19" s="27"/>
      <c r="F19" s="27"/>
      <c r="G19" s="27"/>
      <c r="H19" s="27"/>
      <c r="I19" s="27"/>
      <c r="P19" s="45"/>
    </row>
    <row r="20" spans="1:16" ht="19.5" customHeight="1">
      <c r="A20" s="27"/>
      <c r="B20" s="27"/>
      <c r="C20" s="27"/>
      <c r="F20" s="27"/>
      <c r="G20" s="27"/>
      <c r="H20" s="27"/>
      <c r="I20" s="27"/>
      <c r="P20" s="45"/>
    </row>
    <row r="21" spans="1:16" ht="19.5" customHeight="1">
      <c r="A21" s="27"/>
      <c r="B21" s="27"/>
      <c r="C21" s="27"/>
      <c r="F21" s="27"/>
      <c r="G21" s="27"/>
      <c r="H21" s="27"/>
      <c r="I21" s="27"/>
      <c r="P21" s="45"/>
    </row>
    <row r="22" spans="1:16" ht="19.5" customHeight="1">
      <c r="A22" s="27"/>
      <c r="B22" s="27"/>
      <c r="C22" s="27"/>
      <c r="F22" s="27"/>
      <c r="G22" s="27"/>
      <c r="H22" s="27"/>
      <c r="I22" s="27"/>
      <c r="P22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H29" sqref="H29"/>
    </sheetView>
  </sheetViews>
  <sheetFormatPr defaultColWidth="7.875" defaultRowHeight="15.75"/>
  <cols>
    <col min="1" max="1" width="42" style="103" customWidth="1"/>
    <col min="2" max="2" width="37.625" style="103" customWidth="1"/>
    <col min="3" max="3" width="8" style="103" bestFit="1" customWidth="1"/>
    <col min="4" max="4" width="7.875" style="103" bestFit="1" customWidth="1"/>
    <col min="5" max="5" width="8.5" style="103" hidden="1" customWidth="1"/>
    <col min="6" max="6" width="7.875" style="103" hidden="1" customWidth="1"/>
    <col min="7" max="254" width="7.875" style="103"/>
    <col min="255" max="255" width="35.75" style="103" customWidth="1"/>
    <col min="256" max="256" width="0" style="103" hidden="1" customWidth="1"/>
    <col min="257" max="258" width="12" style="103" customWidth="1"/>
    <col min="259" max="259" width="8" style="103" bestFit="1" customWidth="1"/>
    <col min="260" max="260" width="7.875" style="103" bestFit="1" customWidth="1"/>
    <col min="261" max="262" width="0" style="103" hidden="1" customWidth="1"/>
    <col min="263" max="510" width="7.875" style="103"/>
    <col min="511" max="511" width="35.75" style="103" customWidth="1"/>
    <col min="512" max="512" width="0" style="103" hidden="1" customWidth="1"/>
    <col min="513" max="514" width="12" style="103" customWidth="1"/>
    <col min="515" max="515" width="8" style="103" bestFit="1" customWidth="1"/>
    <col min="516" max="516" width="7.875" style="103" bestFit="1" customWidth="1"/>
    <col min="517" max="518" width="0" style="103" hidden="1" customWidth="1"/>
    <col min="519" max="766" width="7.875" style="103"/>
    <col min="767" max="767" width="35.75" style="103" customWidth="1"/>
    <col min="768" max="768" width="0" style="103" hidden="1" customWidth="1"/>
    <col min="769" max="770" width="12" style="103" customWidth="1"/>
    <col min="771" max="771" width="8" style="103" bestFit="1" customWidth="1"/>
    <col min="772" max="772" width="7.875" style="103" bestFit="1" customWidth="1"/>
    <col min="773" max="774" width="0" style="103" hidden="1" customWidth="1"/>
    <col min="775" max="1022" width="7.875" style="103"/>
    <col min="1023" max="1023" width="35.75" style="103" customWidth="1"/>
    <col min="1024" max="1024" width="0" style="103" hidden="1" customWidth="1"/>
    <col min="1025" max="1026" width="12" style="103" customWidth="1"/>
    <col min="1027" max="1027" width="8" style="103" bestFit="1" customWidth="1"/>
    <col min="1028" max="1028" width="7.875" style="103" bestFit="1" customWidth="1"/>
    <col min="1029" max="1030" width="0" style="103" hidden="1" customWidth="1"/>
    <col min="1031" max="1278" width="7.875" style="103"/>
    <col min="1279" max="1279" width="35.75" style="103" customWidth="1"/>
    <col min="1280" max="1280" width="0" style="103" hidden="1" customWidth="1"/>
    <col min="1281" max="1282" width="12" style="103" customWidth="1"/>
    <col min="1283" max="1283" width="8" style="103" bestFit="1" customWidth="1"/>
    <col min="1284" max="1284" width="7.875" style="103" bestFit="1" customWidth="1"/>
    <col min="1285" max="1286" width="0" style="103" hidden="1" customWidth="1"/>
    <col min="1287" max="1534" width="7.875" style="103"/>
    <col min="1535" max="1535" width="35.75" style="103" customWidth="1"/>
    <col min="1536" max="1536" width="0" style="103" hidden="1" customWidth="1"/>
    <col min="1537" max="1538" width="12" style="103" customWidth="1"/>
    <col min="1539" max="1539" width="8" style="103" bestFit="1" customWidth="1"/>
    <col min="1540" max="1540" width="7.875" style="103" bestFit="1" customWidth="1"/>
    <col min="1541" max="1542" width="0" style="103" hidden="1" customWidth="1"/>
    <col min="1543" max="1790" width="7.875" style="103"/>
    <col min="1791" max="1791" width="35.75" style="103" customWidth="1"/>
    <col min="1792" max="1792" width="0" style="103" hidden="1" customWidth="1"/>
    <col min="1793" max="1794" width="12" style="103" customWidth="1"/>
    <col min="1795" max="1795" width="8" style="103" bestFit="1" customWidth="1"/>
    <col min="1796" max="1796" width="7.875" style="103" bestFit="1" customWidth="1"/>
    <col min="1797" max="1798" width="0" style="103" hidden="1" customWidth="1"/>
    <col min="1799" max="2046" width="7.875" style="103"/>
    <col min="2047" max="2047" width="35.75" style="103" customWidth="1"/>
    <col min="2048" max="2048" width="0" style="103" hidden="1" customWidth="1"/>
    <col min="2049" max="2050" width="12" style="103" customWidth="1"/>
    <col min="2051" max="2051" width="8" style="103" bestFit="1" customWidth="1"/>
    <col min="2052" max="2052" width="7.875" style="103" bestFit="1" customWidth="1"/>
    <col min="2053" max="2054" width="0" style="103" hidden="1" customWidth="1"/>
    <col min="2055" max="2302" width="7.875" style="103"/>
    <col min="2303" max="2303" width="35.75" style="103" customWidth="1"/>
    <col min="2304" max="2304" width="0" style="103" hidden="1" customWidth="1"/>
    <col min="2305" max="2306" width="12" style="103" customWidth="1"/>
    <col min="2307" max="2307" width="8" style="103" bestFit="1" customWidth="1"/>
    <col min="2308" max="2308" width="7.875" style="103" bestFit="1" customWidth="1"/>
    <col min="2309" max="2310" width="0" style="103" hidden="1" customWidth="1"/>
    <col min="2311" max="2558" width="7.875" style="103"/>
    <col min="2559" max="2559" width="35.75" style="103" customWidth="1"/>
    <col min="2560" max="2560" width="0" style="103" hidden="1" customWidth="1"/>
    <col min="2561" max="2562" width="12" style="103" customWidth="1"/>
    <col min="2563" max="2563" width="8" style="103" bestFit="1" customWidth="1"/>
    <col min="2564" max="2564" width="7.875" style="103" bestFit="1" customWidth="1"/>
    <col min="2565" max="2566" width="0" style="103" hidden="1" customWidth="1"/>
    <col min="2567" max="2814" width="7.875" style="103"/>
    <col min="2815" max="2815" width="35.75" style="103" customWidth="1"/>
    <col min="2816" max="2816" width="0" style="103" hidden="1" customWidth="1"/>
    <col min="2817" max="2818" width="12" style="103" customWidth="1"/>
    <col min="2819" max="2819" width="8" style="103" bestFit="1" customWidth="1"/>
    <col min="2820" max="2820" width="7.875" style="103" bestFit="1" customWidth="1"/>
    <col min="2821" max="2822" width="0" style="103" hidden="1" customWidth="1"/>
    <col min="2823" max="3070" width="7.875" style="103"/>
    <col min="3071" max="3071" width="35.75" style="103" customWidth="1"/>
    <col min="3072" max="3072" width="0" style="103" hidden="1" customWidth="1"/>
    <col min="3073" max="3074" width="12" style="103" customWidth="1"/>
    <col min="3075" max="3075" width="8" style="103" bestFit="1" customWidth="1"/>
    <col min="3076" max="3076" width="7.875" style="103" bestFit="1" customWidth="1"/>
    <col min="3077" max="3078" width="0" style="103" hidden="1" customWidth="1"/>
    <col min="3079" max="3326" width="7.875" style="103"/>
    <col min="3327" max="3327" width="35.75" style="103" customWidth="1"/>
    <col min="3328" max="3328" width="0" style="103" hidden="1" customWidth="1"/>
    <col min="3329" max="3330" width="12" style="103" customWidth="1"/>
    <col min="3331" max="3331" width="8" style="103" bestFit="1" customWidth="1"/>
    <col min="3332" max="3332" width="7.875" style="103" bestFit="1" customWidth="1"/>
    <col min="3333" max="3334" width="0" style="103" hidden="1" customWidth="1"/>
    <col min="3335" max="3582" width="7.875" style="103"/>
    <col min="3583" max="3583" width="35.75" style="103" customWidth="1"/>
    <col min="3584" max="3584" width="0" style="103" hidden="1" customWidth="1"/>
    <col min="3585" max="3586" width="12" style="103" customWidth="1"/>
    <col min="3587" max="3587" width="8" style="103" bestFit="1" customWidth="1"/>
    <col min="3588" max="3588" width="7.875" style="103" bestFit="1" customWidth="1"/>
    <col min="3589" max="3590" width="0" style="103" hidden="1" customWidth="1"/>
    <col min="3591" max="3838" width="7.875" style="103"/>
    <col min="3839" max="3839" width="35.75" style="103" customWidth="1"/>
    <col min="3840" max="3840" width="0" style="103" hidden="1" customWidth="1"/>
    <col min="3841" max="3842" width="12" style="103" customWidth="1"/>
    <col min="3843" max="3843" width="8" style="103" bestFit="1" customWidth="1"/>
    <col min="3844" max="3844" width="7.875" style="103" bestFit="1" customWidth="1"/>
    <col min="3845" max="3846" width="0" style="103" hidden="1" customWidth="1"/>
    <col min="3847" max="4094" width="7.875" style="103"/>
    <col min="4095" max="4095" width="35.75" style="103" customWidth="1"/>
    <col min="4096" max="4096" width="0" style="103" hidden="1" customWidth="1"/>
    <col min="4097" max="4098" width="12" style="103" customWidth="1"/>
    <col min="4099" max="4099" width="8" style="103" bestFit="1" customWidth="1"/>
    <col min="4100" max="4100" width="7.875" style="103" bestFit="1" customWidth="1"/>
    <col min="4101" max="4102" width="0" style="103" hidden="1" customWidth="1"/>
    <col min="4103" max="4350" width="7.875" style="103"/>
    <col min="4351" max="4351" width="35.75" style="103" customWidth="1"/>
    <col min="4352" max="4352" width="0" style="103" hidden="1" customWidth="1"/>
    <col min="4353" max="4354" width="12" style="103" customWidth="1"/>
    <col min="4355" max="4355" width="8" style="103" bestFit="1" customWidth="1"/>
    <col min="4356" max="4356" width="7.875" style="103" bestFit="1" customWidth="1"/>
    <col min="4357" max="4358" width="0" style="103" hidden="1" customWidth="1"/>
    <col min="4359" max="4606" width="7.875" style="103"/>
    <col min="4607" max="4607" width="35.75" style="103" customWidth="1"/>
    <col min="4608" max="4608" width="0" style="103" hidden="1" customWidth="1"/>
    <col min="4609" max="4610" width="12" style="103" customWidth="1"/>
    <col min="4611" max="4611" width="8" style="103" bestFit="1" customWidth="1"/>
    <col min="4612" max="4612" width="7.875" style="103" bestFit="1" customWidth="1"/>
    <col min="4613" max="4614" width="0" style="103" hidden="1" customWidth="1"/>
    <col min="4615" max="4862" width="7.875" style="103"/>
    <col min="4863" max="4863" width="35.75" style="103" customWidth="1"/>
    <col min="4864" max="4864" width="0" style="103" hidden="1" customWidth="1"/>
    <col min="4865" max="4866" width="12" style="103" customWidth="1"/>
    <col min="4867" max="4867" width="8" style="103" bestFit="1" customWidth="1"/>
    <col min="4868" max="4868" width="7.875" style="103" bestFit="1" customWidth="1"/>
    <col min="4869" max="4870" width="0" style="103" hidden="1" customWidth="1"/>
    <col min="4871" max="5118" width="7.875" style="103"/>
    <col min="5119" max="5119" width="35.75" style="103" customWidth="1"/>
    <col min="5120" max="5120" width="0" style="103" hidden="1" customWidth="1"/>
    <col min="5121" max="5122" width="12" style="103" customWidth="1"/>
    <col min="5123" max="5123" width="8" style="103" bestFit="1" customWidth="1"/>
    <col min="5124" max="5124" width="7.875" style="103" bestFit="1" customWidth="1"/>
    <col min="5125" max="5126" width="0" style="103" hidden="1" customWidth="1"/>
    <col min="5127" max="5374" width="7.875" style="103"/>
    <col min="5375" max="5375" width="35.75" style="103" customWidth="1"/>
    <col min="5376" max="5376" width="0" style="103" hidden="1" customWidth="1"/>
    <col min="5377" max="5378" width="12" style="103" customWidth="1"/>
    <col min="5379" max="5379" width="8" style="103" bestFit="1" customWidth="1"/>
    <col min="5380" max="5380" width="7.875" style="103" bestFit="1" customWidth="1"/>
    <col min="5381" max="5382" width="0" style="103" hidden="1" customWidth="1"/>
    <col min="5383" max="5630" width="7.875" style="103"/>
    <col min="5631" max="5631" width="35.75" style="103" customWidth="1"/>
    <col min="5632" max="5632" width="0" style="103" hidden="1" customWidth="1"/>
    <col min="5633" max="5634" width="12" style="103" customWidth="1"/>
    <col min="5635" max="5635" width="8" style="103" bestFit="1" customWidth="1"/>
    <col min="5636" max="5636" width="7.875" style="103" bestFit="1" customWidth="1"/>
    <col min="5637" max="5638" width="0" style="103" hidden="1" customWidth="1"/>
    <col min="5639" max="5886" width="7.875" style="103"/>
    <col min="5887" max="5887" width="35.75" style="103" customWidth="1"/>
    <col min="5888" max="5888" width="0" style="103" hidden="1" customWidth="1"/>
    <col min="5889" max="5890" width="12" style="103" customWidth="1"/>
    <col min="5891" max="5891" width="8" style="103" bestFit="1" customWidth="1"/>
    <col min="5892" max="5892" width="7.875" style="103" bestFit="1" customWidth="1"/>
    <col min="5893" max="5894" width="0" style="103" hidden="1" customWidth="1"/>
    <col min="5895" max="6142" width="7.875" style="103"/>
    <col min="6143" max="6143" width="35.75" style="103" customWidth="1"/>
    <col min="6144" max="6144" width="0" style="103" hidden="1" customWidth="1"/>
    <col min="6145" max="6146" width="12" style="103" customWidth="1"/>
    <col min="6147" max="6147" width="8" style="103" bestFit="1" customWidth="1"/>
    <col min="6148" max="6148" width="7.875" style="103" bestFit="1" customWidth="1"/>
    <col min="6149" max="6150" width="0" style="103" hidden="1" customWidth="1"/>
    <col min="6151" max="6398" width="7.875" style="103"/>
    <col min="6399" max="6399" width="35.75" style="103" customWidth="1"/>
    <col min="6400" max="6400" width="0" style="103" hidden="1" customWidth="1"/>
    <col min="6401" max="6402" width="12" style="103" customWidth="1"/>
    <col min="6403" max="6403" width="8" style="103" bestFit="1" customWidth="1"/>
    <col min="6404" max="6404" width="7.875" style="103" bestFit="1" customWidth="1"/>
    <col min="6405" max="6406" width="0" style="103" hidden="1" customWidth="1"/>
    <col min="6407" max="6654" width="7.875" style="103"/>
    <col min="6655" max="6655" width="35.75" style="103" customWidth="1"/>
    <col min="6656" max="6656" width="0" style="103" hidden="1" customWidth="1"/>
    <col min="6657" max="6658" width="12" style="103" customWidth="1"/>
    <col min="6659" max="6659" width="8" style="103" bestFit="1" customWidth="1"/>
    <col min="6660" max="6660" width="7.875" style="103" bestFit="1" customWidth="1"/>
    <col min="6661" max="6662" width="0" style="103" hidden="1" customWidth="1"/>
    <col min="6663" max="6910" width="7.875" style="103"/>
    <col min="6911" max="6911" width="35.75" style="103" customWidth="1"/>
    <col min="6912" max="6912" width="0" style="103" hidden="1" customWidth="1"/>
    <col min="6913" max="6914" width="12" style="103" customWidth="1"/>
    <col min="6915" max="6915" width="8" style="103" bestFit="1" customWidth="1"/>
    <col min="6916" max="6916" width="7.875" style="103" bestFit="1" customWidth="1"/>
    <col min="6917" max="6918" width="0" style="103" hidden="1" customWidth="1"/>
    <col min="6919" max="7166" width="7.875" style="103"/>
    <col min="7167" max="7167" width="35.75" style="103" customWidth="1"/>
    <col min="7168" max="7168" width="0" style="103" hidden="1" customWidth="1"/>
    <col min="7169" max="7170" width="12" style="103" customWidth="1"/>
    <col min="7171" max="7171" width="8" style="103" bestFit="1" customWidth="1"/>
    <col min="7172" max="7172" width="7.875" style="103" bestFit="1" customWidth="1"/>
    <col min="7173" max="7174" width="0" style="103" hidden="1" customWidth="1"/>
    <col min="7175" max="7422" width="7.875" style="103"/>
    <col min="7423" max="7423" width="35.75" style="103" customWidth="1"/>
    <col min="7424" max="7424" width="0" style="103" hidden="1" customWidth="1"/>
    <col min="7425" max="7426" width="12" style="103" customWidth="1"/>
    <col min="7427" max="7427" width="8" style="103" bestFit="1" customWidth="1"/>
    <col min="7428" max="7428" width="7.875" style="103" bestFit="1" customWidth="1"/>
    <col min="7429" max="7430" width="0" style="103" hidden="1" customWidth="1"/>
    <col min="7431" max="7678" width="7.875" style="103"/>
    <col min="7679" max="7679" width="35.75" style="103" customWidth="1"/>
    <col min="7680" max="7680" width="0" style="103" hidden="1" customWidth="1"/>
    <col min="7681" max="7682" width="12" style="103" customWidth="1"/>
    <col min="7683" max="7683" width="8" style="103" bestFit="1" customWidth="1"/>
    <col min="7684" max="7684" width="7.875" style="103" bestFit="1" customWidth="1"/>
    <col min="7685" max="7686" width="0" style="103" hidden="1" customWidth="1"/>
    <col min="7687" max="7934" width="7.875" style="103"/>
    <col min="7935" max="7935" width="35.75" style="103" customWidth="1"/>
    <col min="7936" max="7936" width="0" style="103" hidden="1" customWidth="1"/>
    <col min="7937" max="7938" width="12" style="103" customWidth="1"/>
    <col min="7939" max="7939" width="8" style="103" bestFit="1" customWidth="1"/>
    <col min="7940" max="7940" width="7.875" style="103" bestFit="1" customWidth="1"/>
    <col min="7941" max="7942" width="0" style="103" hidden="1" customWidth="1"/>
    <col min="7943" max="8190" width="7.875" style="103"/>
    <col min="8191" max="8191" width="35.75" style="103" customWidth="1"/>
    <col min="8192" max="8192" width="0" style="103" hidden="1" customWidth="1"/>
    <col min="8193" max="8194" width="12" style="103" customWidth="1"/>
    <col min="8195" max="8195" width="8" style="103" bestFit="1" customWidth="1"/>
    <col min="8196" max="8196" width="7.875" style="103" bestFit="1" customWidth="1"/>
    <col min="8197" max="8198" width="0" style="103" hidden="1" customWidth="1"/>
    <col min="8199" max="8446" width="7.875" style="103"/>
    <col min="8447" max="8447" width="35.75" style="103" customWidth="1"/>
    <col min="8448" max="8448" width="0" style="103" hidden="1" customWidth="1"/>
    <col min="8449" max="8450" width="12" style="103" customWidth="1"/>
    <col min="8451" max="8451" width="8" style="103" bestFit="1" customWidth="1"/>
    <col min="8452" max="8452" width="7.875" style="103" bestFit="1" customWidth="1"/>
    <col min="8453" max="8454" width="0" style="103" hidden="1" customWidth="1"/>
    <col min="8455" max="8702" width="7.875" style="103"/>
    <col min="8703" max="8703" width="35.75" style="103" customWidth="1"/>
    <col min="8704" max="8704" width="0" style="103" hidden="1" customWidth="1"/>
    <col min="8705" max="8706" width="12" style="103" customWidth="1"/>
    <col min="8707" max="8707" width="8" style="103" bestFit="1" customWidth="1"/>
    <col min="8708" max="8708" width="7.875" style="103" bestFit="1" customWidth="1"/>
    <col min="8709" max="8710" width="0" style="103" hidden="1" customWidth="1"/>
    <col min="8711" max="8958" width="7.875" style="103"/>
    <col min="8959" max="8959" width="35.75" style="103" customWidth="1"/>
    <col min="8960" max="8960" width="0" style="103" hidden="1" customWidth="1"/>
    <col min="8961" max="8962" width="12" style="103" customWidth="1"/>
    <col min="8963" max="8963" width="8" style="103" bestFit="1" customWidth="1"/>
    <col min="8964" max="8964" width="7.875" style="103" bestFit="1" customWidth="1"/>
    <col min="8965" max="8966" width="0" style="103" hidden="1" customWidth="1"/>
    <col min="8967" max="9214" width="7.875" style="103"/>
    <col min="9215" max="9215" width="35.75" style="103" customWidth="1"/>
    <col min="9216" max="9216" width="0" style="103" hidden="1" customWidth="1"/>
    <col min="9217" max="9218" width="12" style="103" customWidth="1"/>
    <col min="9219" max="9219" width="8" style="103" bestFit="1" customWidth="1"/>
    <col min="9220" max="9220" width="7.875" style="103" bestFit="1" customWidth="1"/>
    <col min="9221" max="9222" width="0" style="103" hidden="1" customWidth="1"/>
    <col min="9223" max="9470" width="7.875" style="103"/>
    <col min="9471" max="9471" width="35.75" style="103" customWidth="1"/>
    <col min="9472" max="9472" width="0" style="103" hidden="1" customWidth="1"/>
    <col min="9473" max="9474" width="12" style="103" customWidth="1"/>
    <col min="9475" max="9475" width="8" style="103" bestFit="1" customWidth="1"/>
    <col min="9476" max="9476" width="7.875" style="103" bestFit="1" customWidth="1"/>
    <col min="9477" max="9478" width="0" style="103" hidden="1" customWidth="1"/>
    <col min="9479" max="9726" width="7.875" style="103"/>
    <col min="9727" max="9727" width="35.75" style="103" customWidth="1"/>
    <col min="9728" max="9728" width="0" style="103" hidden="1" customWidth="1"/>
    <col min="9729" max="9730" width="12" style="103" customWidth="1"/>
    <col min="9731" max="9731" width="8" style="103" bestFit="1" customWidth="1"/>
    <col min="9732" max="9732" width="7.875" style="103" bestFit="1" customWidth="1"/>
    <col min="9733" max="9734" width="0" style="103" hidden="1" customWidth="1"/>
    <col min="9735" max="9982" width="7.875" style="103"/>
    <col min="9983" max="9983" width="35.75" style="103" customWidth="1"/>
    <col min="9984" max="9984" width="0" style="103" hidden="1" customWidth="1"/>
    <col min="9985" max="9986" width="12" style="103" customWidth="1"/>
    <col min="9987" max="9987" width="8" style="103" bestFit="1" customWidth="1"/>
    <col min="9988" max="9988" width="7.875" style="103" bestFit="1" customWidth="1"/>
    <col min="9989" max="9990" width="0" style="103" hidden="1" customWidth="1"/>
    <col min="9991" max="10238" width="7.875" style="103"/>
    <col min="10239" max="10239" width="35.75" style="103" customWidth="1"/>
    <col min="10240" max="10240" width="0" style="103" hidden="1" customWidth="1"/>
    <col min="10241" max="10242" width="12" style="103" customWidth="1"/>
    <col min="10243" max="10243" width="8" style="103" bestFit="1" customWidth="1"/>
    <col min="10244" max="10244" width="7.875" style="103" bestFit="1" customWidth="1"/>
    <col min="10245" max="10246" width="0" style="103" hidden="1" customWidth="1"/>
    <col min="10247" max="10494" width="7.875" style="103"/>
    <col min="10495" max="10495" width="35.75" style="103" customWidth="1"/>
    <col min="10496" max="10496" width="0" style="103" hidden="1" customWidth="1"/>
    <col min="10497" max="10498" width="12" style="103" customWidth="1"/>
    <col min="10499" max="10499" width="8" style="103" bestFit="1" customWidth="1"/>
    <col min="10500" max="10500" width="7.875" style="103" bestFit="1" customWidth="1"/>
    <col min="10501" max="10502" width="0" style="103" hidden="1" customWidth="1"/>
    <col min="10503" max="10750" width="7.875" style="103"/>
    <col min="10751" max="10751" width="35.75" style="103" customWidth="1"/>
    <col min="10752" max="10752" width="0" style="103" hidden="1" customWidth="1"/>
    <col min="10753" max="10754" width="12" style="103" customWidth="1"/>
    <col min="10755" max="10755" width="8" style="103" bestFit="1" customWidth="1"/>
    <col min="10756" max="10756" width="7.875" style="103" bestFit="1" customWidth="1"/>
    <col min="10757" max="10758" width="0" style="103" hidden="1" customWidth="1"/>
    <col min="10759" max="11006" width="7.875" style="103"/>
    <col min="11007" max="11007" width="35.75" style="103" customWidth="1"/>
    <col min="11008" max="11008" width="0" style="103" hidden="1" customWidth="1"/>
    <col min="11009" max="11010" width="12" style="103" customWidth="1"/>
    <col min="11011" max="11011" width="8" style="103" bestFit="1" customWidth="1"/>
    <col min="11012" max="11012" width="7.875" style="103" bestFit="1" customWidth="1"/>
    <col min="11013" max="11014" width="0" style="103" hidden="1" customWidth="1"/>
    <col min="11015" max="11262" width="7.875" style="103"/>
    <col min="11263" max="11263" width="35.75" style="103" customWidth="1"/>
    <col min="11264" max="11264" width="0" style="103" hidden="1" customWidth="1"/>
    <col min="11265" max="11266" width="12" style="103" customWidth="1"/>
    <col min="11267" max="11267" width="8" style="103" bestFit="1" customWidth="1"/>
    <col min="11268" max="11268" width="7.875" style="103" bestFit="1" customWidth="1"/>
    <col min="11269" max="11270" width="0" style="103" hidden="1" customWidth="1"/>
    <col min="11271" max="11518" width="7.875" style="103"/>
    <col min="11519" max="11519" width="35.75" style="103" customWidth="1"/>
    <col min="11520" max="11520" width="0" style="103" hidden="1" customWidth="1"/>
    <col min="11521" max="11522" width="12" style="103" customWidth="1"/>
    <col min="11523" max="11523" width="8" style="103" bestFit="1" customWidth="1"/>
    <col min="11524" max="11524" width="7.875" style="103" bestFit="1" customWidth="1"/>
    <col min="11525" max="11526" width="0" style="103" hidden="1" customWidth="1"/>
    <col min="11527" max="11774" width="7.875" style="103"/>
    <col min="11775" max="11775" width="35.75" style="103" customWidth="1"/>
    <col min="11776" max="11776" width="0" style="103" hidden="1" customWidth="1"/>
    <col min="11777" max="11778" width="12" style="103" customWidth="1"/>
    <col min="11779" max="11779" width="8" style="103" bestFit="1" customWidth="1"/>
    <col min="11780" max="11780" width="7.875" style="103" bestFit="1" customWidth="1"/>
    <col min="11781" max="11782" width="0" style="103" hidden="1" customWidth="1"/>
    <col min="11783" max="12030" width="7.875" style="103"/>
    <col min="12031" max="12031" width="35.75" style="103" customWidth="1"/>
    <col min="12032" max="12032" width="0" style="103" hidden="1" customWidth="1"/>
    <col min="12033" max="12034" width="12" style="103" customWidth="1"/>
    <col min="12035" max="12035" width="8" style="103" bestFit="1" customWidth="1"/>
    <col min="12036" max="12036" width="7.875" style="103" bestFit="1" customWidth="1"/>
    <col min="12037" max="12038" width="0" style="103" hidden="1" customWidth="1"/>
    <col min="12039" max="12286" width="7.875" style="103"/>
    <col min="12287" max="12287" width="35.75" style="103" customWidth="1"/>
    <col min="12288" max="12288" width="0" style="103" hidden="1" customWidth="1"/>
    <col min="12289" max="12290" width="12" style="103" customWidth="1"/>
    <col min="12291" max="12291" width="8" style="103" bestFit="1" customWidth="1"/>
    <col min="12292" max="12292" width="7.875" style="103" bestFit="1" customWidth="1"/>
    <col min="12293" max="12294" width="0" style="103" hidden="1" customWidth="1"/>
    <col min="12295" max="12542" width="7.875" style="103"/>
    <col min="12543" max="12543" width="35.75" style="103" customWidth="1"/>
    <col min="12544" max="12544" width="0" style="103" hidden="1" customWidth="1"/>
    <col min="12545" max="12546" width="12" style="103" customWidth="1"/>
    <col min="12547" max="12547" width="8" style="103" bestFit="1" customWidth="1"/>
    <col min="12548" max="12548" width="7.875" style="103" bestFit="1" customWidth="1"/>
    <col min="12549" max="12550" width="0" style="103" hidden="1" customWidth="1"/>
    <col min="12551" max="12798" width="7.875" style="103"/>
    <col min="12799" max="12799" width="35.75" style="103" customWidth="1"/>
    <col min="12800" max="12800" width="0" style="103" hidden="1" customWidth="1"/>
    <col min="12801" max="12802" width="12" style="103" customWidth="1"/>
    <col min="12803" max="12803" width="8" style="103" bestFit="1" customWidth="1"/>
    <col min="12804" max="12804" width="7.875" style="103" bestFit="1" customWidth="1"/>
    <col min="12805" max="12806" width="0" style="103" hidden="1" customWidth="1"/>
    <col min="12807" max="13054" width="7.875" style="103"/>
    <col min="13055" max="13055" width="35.75" style="103" customWidth="1"/>
    <col min="13056" max="13056" width="0" style="103" hidden="1" customWidth="1"/>
    <col min="13057" max="13058" width="12" style="103" customWidth="1"/>
    <col min="13059" max="13059" width="8" style="103" bestFit="1" customWidth="1"/>
    <col min="13060" max="13060" width="7.875" style="103" bestFit="1" customWidth="1"/>
    <col min="13061" max="13062" width="0" style="103" hidden="1" customWidth="1"/>
    <col min="13063" max="13310" width="7.875" style="103"/>
    <col min="13311" max="13311" width="35.75" style="103" customWidth="1"/>
    <col min="13312" max="13312" width="0" style="103" hidden="1" customWidth="1"/>
    <col min="13313" max="13314" width="12" style="103" customWidth="1"/>
    <col min="13315" max="13315" width="8" style="103" bestFit="1" customWidth="1"/>
    <col min="13316" max="13316" width="7.875" style="103" bestFit="1" customWidth="1"/>
    <col min="13317" max="13318" width="0" style="103" hidden="1" customWidth="1"/>
    <col min="13319" max="13566" width="7.875" style="103"/>
    <col min="13567" max="13567" width="35.75" style="103" customWidth="1"/>
    <col min="13568" max="13568" width="0" style="103" hidden="1" customWidth="1"/>
    <col min="13569" max="13570" width="12" style="103" customWidth="1"/>
    <col min="13571" max="13571" width="8" style="103" bestFit="1" customWidth="1"/>
    <col min="13572" max="13572" width="7.875" style="103" bestFit="1" customWidth="1"/>
    <col min="13573" max="13574" width="0" style="103" hidden="1" customWidth="1"/>
    <col min="13575" max="13822" width="7.875" style="103"/>
    <col min="13823" max="13823" width="35.75" style="103" customWidth="1"/>
    <col min="13824" max="13824" width="0" style="103" hidden="1" customWidth="1"/>
    <col min="13825" max="13826" width="12" style="103" customWidth="1"/>
    <col min="13827" max="13827" width="8" style="103" bestFit="1" customWidth="1"/>
    <col min="13828" max="13828" width="7.875" style="103" bestFit="1" customWidth="1"/>
    <col min="13829" max="13830" width="0" style="103" hidden="1" customWidth="1"/>
    <col min="13831" max="14078" width="7.875" style="103"/>
    <col min="14079" max="14079" width="35.75" style="103" customWidth="1"/>
    <col min="14080" max="14080" width="0" style="103" hidden="1" customWidth="1"/>
    <col min="14081" max="14082" width="12" style="103" customWidth="1"/>
    <col min="14083" max="14083" width="8" style="103" bestFit="1" customWidth="1"/>
    <col min="14084" max="14084" width="7.875" style="103" bestFit="1" customWidth="1"/>
    <col min="14085" max="14086" width="0" style="103" hidden="1" customWidth="1"/>
    <col min="14087" max="14334" width="7.875" style="103"/>
    <col min="14335" max="14335" width="35.75" style="103" customWidth="1"/>
    <col min="14336" max="14336" width="0" style="103" hidden="1" customWidth="1"/>
    <col min="14337" max="14338" width="12" style="103" customWidth="1"/>
    <col min="14339" max="14339" width="8" style="103" bestFit="1" customWidth="1"/>
    <col min="14340" max="14340" width="7.875" style="103" bestFit="1" customWidth="1"/>
    <col min="14341" max="14342" width="0" style="103" hidden="1" customWidth="1"/>
    <col min="14343" max="14590" width="7.875" style="103"/>
    <col min="14591" max="14591" width="35.75" style="103" customWidth="1"/>
    <col min="14592" max="14592" width="0" style="103" hidden="1" customWidth="1"/>
    <col min="14593" max="14594" width="12" style="103" customWidth="1"/>
    <col min="14595" max="14595" width="8" style="103" bestFit="1" customWidth="1"/>
    <col min="14596" max="14596" width="7.875" style="103" bestFit="1" customWidth="1"/>
    <col min="14597" max="14598" width="0" style="103" hidden="1" customWidth="1"/>
    <col min="14599" max="14846" width="7.875" style="103"/>
    <col min="14847" max="14847" width="35.75" style="103" customWidth="1"/>
    <col min="14848" max="14848" width="0" style="103" hidden="1" customWidth="1"/>
    <col min="14849" max="14850" width="12" style="103" customWidth="1"/>
    <col min="14851" max="14851" width="8" style="103" bestFit="1" customWidth="1"/>
    <col min="14852" max="14852" width="7.875" style="103" bestFit="1" customWidth="1"/>
    <col min="14853" max="14854" width="0" style="103" hidden="1" customWidth="1"/>
    <col min="14855" max="15102" width="7.875" style="103"/>
    <col min="15103" max="15103" width="35.75" style="103" customWidth="1"/>
    <col min="15104" max="15104" width="0" style="103" hidden="1" customWidth="1"/>
    <col min="15105" max="15106" width="12" style="103" customWidth="1"/>
    <col min="15107" max="15107" width="8" style="103" bestFit="1" customWidth="1"/>
    <col min="15108" max="15108" width="7.875" style="103" bestFit="1" customWidth="1"/>
    <col min="15109" max="15110" width="0" style="103" hidden="1" customWidth="1"/>
    <col min="15111" max="15358" width="7.875" style="103"/>
    <col min="15359" max="15359" width="35.75" style="103" customWidth="1"/>
    <col min="15360" max="15360" width="0" style="103" hidden="1" customWidth="1"/>
    <col min="15361" max="15362" width="12" style="103" customWidth="1"/>
    <col min="15363" max="15363" width="8" style="103" bestFit="1" customWidth="1"/>
    <col min="15364" max="15364" width="7.875" style="103" bestFit="1" customWidth="1"/>
    <col min="15365" max="15366" width="0" style="103" hidden="1" customWidth="1"/>
    <col min="15367" max="15614" width="7.875" style="103"/>
    <col min="15615" max="15615" width="35.75" style="103" customWidth="1"/>
    <col min="15616" max="15616" width="0" style="103" hidden="1" customWidth="1"/>
    <col min="15617" max="15618" width="12" style="103" customWidth="1"/>
    <col min="15619" max="15619" width="8" style="103" bestFit="1" customWidth="1"/>
    <col min="15620" max="15620" width="7.875" style="103" bestFit="1" customWidth="1"/>
    <col min="15621" max="15622" width="0" style="103" hidden="1" customWidth="1"/>
    <col min="15623" max="15870" width="7.875" style="103"/>
    <col min="15871" max="15871" width="35.75" style="103" customWidth="1"/>
    <col min="15872" max="15872" width="0" style="103" hidden="1" customWidth="1"/>
    <col min="15873" max="15874" width="12" style="103" customWidth="1"/>
    <col min="15875" max="15875" width="8" style="103" bestFit="1" customWidth="1"/>
    <col min="15876" max="15876" width="7.875" style="103" bestFit="1" customWidth="1"/>
    <col min="15877" max="15878" width="0" style="103" hidden="1" customWidth="1"/>
    <col min="15879" max="16126" width="7.875" style="103"/>
    <col min="16127" max="16127" width="35.75" style="103" customWidth="1"/>
    <col min="16128" max="16128" width="0" style="103" hidden="1" customWidth="1"/>
    <col min="16129" max="16130" width="12" style="103" customWidth="1"/>
    <col min="16131" max="16131" width="8" style="103" bestFit="1" customWidth="1"/>
    <col min="16132" max="16132" width="7.875" style="103" bestFit="1" customWidth="1"/>
    <col min="16133" max="16134" width="0" style="103" hidden="1" customWidth="1"/>
    <col min="16135" max="16384" width="7.875" style="103"/>
  </cols>
  <sheetData>
    <row r="1" spans="1:5" ht="27" customHeight="1">
      <c r="A1" s="119" t="s">
        <v>92</v>
      </c>
      <c r="B1" s="102"/>
    </row>
    <row r="2" spans="1:5" ht="39.950000000000003" customHeight="1">
      <c r="A2" s="104" t="s">
        <v>74</v>
      </c>
      <c r="B2" s="105"/>
    </row>
    <row r="3" spans="1:5" s="107" customFormat="1" ht="18.75" customHeight="1">
      <c r="A3" s="106"/>
      <c r="B3" s="75" t="s">
        <v>42</v>
      </c>
    </row>
    <row r="4" spans="1:5" s="110" customFormat="1" ht="42" customHeight="1">
      <c r="A4" s="108" t="s">
        <v>54</v>
      </c>
      <c r="B4" s="99" t="s">
        <v>67</v>
      </c>
      <c r="C4" s="109"/>
    </row>
    <row r="5" spans="1:5" s="112" customFormat="1" ht="42" customHeight="1">
      <c r="A5" s="160" t="s">
        <v>853</v>
      </c>
      <c r="B5" s="167">
        <v>103.5</v>
      </c>
      <c r="C5" s="111"/>
    </row>
    <row r="6" spans="1:5" s="107" customFormat="1" ht="42" customHeight="1">
      <c r="A6" s="160" t="s">
        <v>854</v>
      </c>
      <c r="B6" s="167">
        <v>43</v>
      </c>
      <c r="C6" s="113"/>
      <c r="E6" s="107">
        <v>988753</v>
      </c>
    </row>
    <row r="7" spans="1:5" s="116" customFormat="1" ht="42" customHeight="1">
      <c r="A7" s="114" t="s">
        <v>30</v>
      </c>
      <c r="B7" s="168">
        <f>SUM(B5:B6)</f>
        <v>146.5</v>
      </c>
      <c r="C7" s="11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5"/>
  <sheetViews>
    <sheetView workbookViewId="0">
      <selection sqref="A1:XFD1048576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197" t="s">
        <v>616</v>
      </c>
      <c r="B1" s="74"/>
      <c r="C1" s="74"/>
    </row>
    <row r="2" spans="1:6" ht="23.25">
      <c r="A2" s="185" t="s">
        <v>606</v>
      </c>
      <c r="B2" s="186"/>
      <c r="C2" s="186"/>
    </row>
    <row r="3" spans="1:6">
      <c r="A3" s="9"/>
      <c r="B3" s="9"/>
      <c r="C3" s="187" t="s">
        <v>591</v>
      </c>
    </row>
    <row r="4" spans="1:6" s="189" customFormat="1" ht="32.25" customHeight="1">
      <c r="A4" s="100" t="s">
        <v>592</v>
      </c>
      <c r="B4" s="100" t="s">
        <v>38</v>
      </c>
      <c r="C4" s="100" t="s">
        <v>593</v>
      </c>
      <c r="D4" s="188"/>
    </row>
    <row r="5" spans="1:6" s="49" customFormat="1" ht="34.5" customHeight="1">
      <c r="A5" s="190" t="s">
        <v>607</v>
      </c>
      <c r="B5" s="192">
        <v>3.645</v>
      </c>
      <c r="C5" s="195">
        <v>3.645</v>
      </c>
      <c r="D5" s="48"/>
    </row>
    <row r="6" spans="1:6" s="51" customFormat="1" ht="34.5" customHeight="1">
      <c r="A6" s="190" t="s">
        <v>608</v>
      </c>
      <c r="B6" s="192">
        <v>8.15</v>
      </c>
      <c r="C6" s="195">
        <v>8.15</v>
      </c>
      <c r="D6" s="50"/>
      <c r="F6" s="51">
        <v>988753</v>
      </c>
    </row>
    <row r="7" spans="1:6" s="51" customFormat="1" ht="34.5" customHeight="1">
      <c r="A7" s="190" t="s">
        <v>596</v>
      </c>
      <c r="B7" s="192">
        <v>4.5</v>
      </c>
      <c r="C7" s="195">
        <v>4.5</v>
      </c>
      <c r="D7" s="50"/>
    </row>
    <row r="8" spans="1:6" s="51" customFormat="1" ht="34.5" customHeight="1">
      <c r="A8" s="190" t="s">
        <v>609</v>
      </c>
      <c r="B8" s="192">
        <v>8.15</v>
      </c>
      <c r="C8" s="192">
        <v>8.15</v>
      </c>
      <c r="D8" s="50"/>
    </row>
    <row r="9" spans="1:6" s="14" customFormat="1" ht="34.5" customHeight="1">
      <c r="A9" s="193" t="s">
        <v>610</v>
      </c>
      <c r="B9" s="192">
        <v>4.5</v>
      </c>
      <c r="C9" s="192">
        <v>4.5</v>
      </c>
      <c r="D9" s="13"/>
      <c r="F9" s="14">
        <v>822672</v>
      </c>
    </row>
    <row r="10" spans="1:6" s="14" customFormat="1" ht="34.5" customHeight="1">
      <c r="A10" s="194" t="s">
        <v>599</v>
      </c>
      <c r="B10" s="192">
        <v>0</v>
      </c>
      <c r="C10" s="195">
        <v>0</v>
      </c>
      <c r="D10" s="13"/>
    </row>
    <row r="11" spans="1:6" s="14" customFormat="1" ht="34.5" customHeight="1">
      <c r="A11" s="194" t="s">
        <v>611</v>
      </c>
      <c r="B11" s="192">
        <v>4.5</v>
      </c>
      <c r="C11" s="195">
        <v>4.5</v>
      </c>
      <c r="D11" s="13"/>
    </row>
    <row r="12" spans="1:6" s="12" customFormat="1" ht="34.5" customHeight="1">
      <c r="A12" s="190" t="s">
        <v>612</v>
      </c>
      <c r="B12" s="195">
        <v>0</v>
      </c>
      <c r="C12" s="195">
        <v>0</v>
      </c>
      <c r="D12" s="11"/>
    </row>
    <row r="13" spans="1:6" s="14" customFormat="1" ht="34.5" customHeight="1">
      <c r="A13" s="190" t="s">
        <v>613</v>
      </c>
      <c r="B13" s="198">
        <v>4.5</v>
      </c>
      <c r="C13" s="198">
        <v>4.5</v>
      </c>
      <c r="D13" s="13"/>
      <c r="F13" s="14">
        <v>988753</v>
      </c>
    </row>
    <row r="14" spans="1:6" s="14" customFormat="1" ht="34.5" customHeight="1">
      <c r="A14" s="193" t="s">
        <v>614</v>
      </c>
      <c r="B14" s="192">
        <v>0</v>
      </c>
      <c r="C14" s="195">
        <v>0</v>
      </c>
      <c r="D14" s="13"/>
      <c r="F14" s="14">
        <v>822672</v>
      </c>
    </row>
    <row r="15" spans="1:6" s="16" customFormat="1" ht="34.5" customHeight="1">
      <c r="A15" s="196" t="s">
        <v>615</v>
      </c>
      <c r="B15" s="192">
        <v>8.1449999999999996</v>
      </c>
      <c r="C15" s="195">
        <v>8.1449999999999996</v>
      </c>
      <c r="D15" s="15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</sheetPr>
  <dimension ref="A1:B7"/>
  <sheetViews>
    <sheetView workbookViewId="0">
      <selection activeCell="B13" sqref="B13"/>
    </sheetView>
  </sheetViews>
  <sheetFormatPr defaultRowHeight="15.75"/>
  <cols>
    <col min="1" max="1" width="36.75" style="60" customWidth="1"/>
    <col min="2" max="2" width="36.875" style="62" customWidth="1"/>
    <col min="3" max="16384" width="9" style="60"/>
  </cols>
  <sheetData>
    <row r="1" spans="1:2" ht="21" customHeight="1">
      <c r="A1" s="63" t="s">
        <v>93</v>
      </c>
    </row>
    <row r="2" spans="1:2" ht="24.75" customHeight="1">
      <c r="A2" s="266" t="s">
        <v>75</v>
      </c>
      <c r="B2" s="266"/>
    </row>
    <row r="3" spans="1:2" s="63" customFormat="1" ht="24" customHeight="1">
      <c r="B3" s="61" t="s">
        <v>40</v>
      </c>
    </row>
    <row r="4" spans="1:2" s="66" customFormat="1" ht="51" customHeight="1">
      <c r="A4" s="64" t="s">
        <v>60</v>
      </c>
      <c r="B4" s="65" t="s">
        <v>12</v>
      </c>
    </row>
    <row r="5" spans="1:2" s="72" customFormat="1" ht="48" customHeight="1">
      <c r="A5" s="162" t="s">
        <v>570</v>
      </c>
      <c r="B5" s="142" t="s">
        <v>571</v>
      </c>
    </row>
    <row r="6" spans="1:2" s="68" customFormat="1" ht="48" customHeight="1">
      <c r="A6" s="70" t="s">
        <v>30</v>
      </c>
      <c r="B6" s="161">
        <v>0</v>
      </c>
    </row>
    <row r="7" spans="1:2">
      <c r="A7" s="275" t="s">
        <v>573</v>
      </c>
      <c r="B7" s="275"/>
    </row>
  </sheetData>
  <mergeCells count="2">
    <mergeCell ref="A2:B2"/>
    <mergeCell ref="A7:B7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5"/>
  </sheetPr>
  <dimension ref="A1:X23"/>
  <sheetViews>
    <sheetView workbookViewId="0">
      <selection activeCell="AJ19" sqref="AJ19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94</v>
      </c>
    </row>
    <row r="2" spans="1:24" ht="28.5" customHeight="1">
      <c r="A2" s="261" t="s">
        <v>76</v>
      </c>
      <c r="B2" s="262"/>
      <c r="F2" s="27"/>
      <c r="G2" s="27"/>
      <c r="H2" s="27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57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39" customHeight="1">
      <c r="A5" s="117" t="s">
        <v>58</v>
      </c>
      <c r="B5" s="151" t="s">
        <v>571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F5-A5</f>
        <v>#VALUE!</v>
      </c>
      <c r="J5" s="4">
        <f t="shared" ref="J5:J6" si="0">H5-B5</f>
        <v>596221.15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6" si="1">N5-B5</f>
        <v>643048.94999999995</v>
      </c>
      <c r="R5" s="4">
        <v>717759</v>
      </c>
      <c r="T5" s="53" t="s">
        <v>6</v>
      </c>
      <c r="U5" s="53" t="s">
        <v>19</v>
      </c>
      <c r="V5" s="53">
        <v>659380.53</v>
      </c>
      <c r="W5" s="4">
        <f t="shared" ref="W5:W6" si="2">B5-V5</f>
        <v>-659380.53</v>
      </c>
      <c r="X5" s="4" t="e">
        <f>T5-A5</f>
        <v>#VALUE!</v>
      </c>
    </row>
    <row r="6" spans="1:24" s="3" customFormat="1" ht="39" customHeight="1">
      <c r="A6" s="117" t="s">
        <v>59</v>
      </c>
      <c r="B6" s="151" t="s">
        <v>571</v>
      </c>
      <c r="C6" s="38">
        <v>105429</v>
      </c>
      <c r="D6" s="39">
        <v>595734.14</v>
      </c>
      <c r="E6" s="3">
        <f>104401+13602</f>
        <v>118003</v>
      </c>
      <c r="F6" s="40" t="s">
        <v>6</v>
      </c>
      <c r="G6" s="40" t="s">
        <v>19</v>
      </c>
      <c r="H6" s="41">
        <v>596221.15</v>
      </c>
      <c r="I6" s="2" t="e">
        <f>F6-A6</f>
        <v>#VALUE!</v>
      </c>
      <c r="J6" s="38">
        <f t="shared" si="0"/>
        <v>596221.15</v>
      </c>
      <c r="K6" s="38">
        <v>75943</v>
      </c>
      <c r="L6" s="40" t="s">
        <v>6</v>
      </c>
      <c r="M6" s="40" t="s">
        <v>19</v>
      </c>
      <c r="N6" s="41">
        <v>643048.94999999995</v>
      </c>
      <c r="O6" s="2" t="e">
        <f>L6-A6</f>
        <v>#VALUE!</v>
      </c>
      <c r="P6" s="38">
        <f t="shared" si="1"/>
        <v>643048.94999999995</v>
      </c>
      <c r="R6" s="3">
        <v>717759</v>
      </c>
      <c r="T6" s="42" t="s">
        <v>6</v>
      </c>
      <c r="U6" s="42" t="s">
        <v>19</v>
      </c>
      <c r="V6" s="43">
        <v>659380.53</v>
      </c>
      <c r="W6" s="3">
        <f t="shared" si="2"/>
        <v>-659380.53</v>
      </c>
      <c r="X6" s="3" t="e">
        <f>T6-A6</f>
        <v>#VALUE!</v>
      </c>
    </row>
    <row r="7" spans="1:24" s="3" customFormat="1" ht="39" customHeight="1">
      <c r="A7" s="118" t="s">
        <v>7</v>
      </c>
      <c r="B7" s="152" t="s">
        <v>571</v>
      </c>
      <c r="F7" s="35" t="str">
        <f>""</f>
        <v/>
      </c>
      <c r="G7" s="35" t="str">
        <f>""</f>
        <v/>
      </c>
      <c r="H7" s="35" t="str">
        <f>""</f>
        <v/>
      </c>
      <c r="I7" s="2"/>
      <c r="L7" s="35" t="str">
        <f>""</f>
        <v/>
      </c>
      <c r="M7" s="36" t="str">
        <f>""</f>
        <v/>
      </c>
      <c r="N7" s="35" t="str">
        <f>""</f>
        <v/>
      </c>
      <c r="V7" s="7" t="e">
        <f>V8+#REF!+#REF!+#REF!+#REF!+#REF!+#REF!+#REF!+#REF!+#REF!+#REF!+#REF!+#REF!+#REF!+#REF!+#REF!+#REF!+#REF!+#REF!+#REF!+#REF!</f>
        <v>#REF!</v>
      </c>
      <c r="W7" s="7" t="e">
        <f>W8+#REF!+#REF!+#REF!+#REF!+#REF!+#REF!+#REF!+#REF!+#REF!+#REF!+#REF!+#REF!+#REF!+#REF!+#REF!+#REF!+#REF!+#REF!+#REF!+#REF!</f>
        <v>#REF!</v>
      </c>
    </row>
    <row r="8" spans="1:24" ht="19.5" customHeight="1">
      <c r="A8" s="276" t="s">
        <v>574</v>
      </c>
      <c r="B8" s="277"/>
      <c r="P8" s="45"/>
      <c r="T8" s="46" t="s">
        <v>2</v>
      </c>
      <c r="U8" s="46" t="s">
        <v>24</v>
      </c>
      <c r="V8" s="47">
        <v>19998</v>
      </c>
      <c r="W8" s="27">
        <f>B8-V8</f>
        <v>-19998</v>
      </c>
      <c r="X8" s="27" t="e">
        <f>T8-A8</f>
        <v>#VALUE!</v>
      </c>
    </row>
    <row r="9" spans="1:24" ht="19.5" customHeight="1">
      <c r="P9" s="45"/>
      <c r="T9" s="46" t="s">
        <v>1</v>
      </c>
      <c r="U9" s="46" t="s">
        <v>25</v>
      </c>
      <c r="V9" s="47">
        <v>19998</v>
      </c>
      <c r="W9" s="27">
        <f>B9-V9</f>
        <v>-19998</v>
      </c>
      <c r="X9" s="27">
        <f>T9-A9</f>
        <v>23203</v>
      </c>
    </row>
    <row r="10" spans="1:24" ht="19.5" customHeight="1">
      <c r="P10" s="45"/>
      <c r="T10" s="46" t="s">
        <v>0</v>
      </c>
      <c r="U10" s="46" t="s">
        <v>26</v>
      </c>
      <c r="V10" s="47">
        <v>19998</v>
      </c>
      <c r="W10" s="27">
        <f>B10-V10</f>
        <v>-19998</v>
      </c>
      <c r="X10" s="27">
        <f>T10-A10</f>
        <v>2320301</v>
      </c>
    </row>
    <row r="11" spans="1:24" ht="19.5" customHeight="1">
      <c r="P11" s="45"/>
    </row>
    <row r="12" spans="1:24" ht="19.5" customHeight="1">
      <c r="P12" s="45"/>
    </row>
    <row r="13" spans="1:24" ht="19.5" customHeight="1">
      <c r="P13" s="45"/>
    </row>
    <row r="14" spans="1:24" ht="19.5" customHeight="1">
      <c r="P14" s="45"/>
    </row>
    <row r="15" spans="1:24" ht="19.5" customHeight="1">
      <c r="P15" s="45"/>
    </row>
    <row r="16" spans="1:24" ht="19.5" customHeight="1">
      <c r="P16" s="45"/>
    </row>
    <row r="17" spans="16:16" ht="19.5" customHeight="1">
      <c r="P17" s="45"/>
    </row>
    <row r="18" spans="16:16" ht="19.5" customHeight="1">
      <c r="P18" s="45"/>
    </row>
    <row r="19" spans="16:16" ht="19.5" customHeight="1">
      <c r="P19" s="45"/>
    </row>
    <row r="20" spans="16:16" ht="19.5" customHeight="1">
      <c r="P20" s="45"/>
    </row>
    <row r="21" spans="16:16" ht="19.5" customHeight="1">
      <c r="P21" s="45"/>
    </row>
    <row r="22" spans="16:16" ht="19.5" customHeight="1">
      <c r="P22" s="45"/>
    </row>
    <row r="23" spans="16:16" ht="19.5" customHeight="1">
      <c r="P23" s="45"/>
    </row>
  </sheetData>
  <mergeCells count="2">
    <mergeCell ref="A2:B2"/>
    <mergeCell ref="A8:B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45"/>
  </sheetPr>
  <dimension ref="A1:Y22"/>
  <sheetViews>
    <sheetView workbookViewId="0">
      <selection activeCell="A7" sqref="A7:C7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3.25" customHeight="1">
      <c r="A1" s="26" t="s">
        <v>95</v>
      </c>
    </row>
    <row r="2" spans="1:25" ht="23.25">
      <c r="A2" s="261" t="s">
        <v>77</v>
      </c>
      <c r="B2" s="263"/>
      <c r="C2" s="262"/>
      <c r="G2" s="27"/>
      <c r="H2" s="27"/>
      <c r="I2" s="27"/>
    </row>
    <row r="3" spans="1:25">
      <c r="C3" s="75" t="s">
        <v>42</v>
      </c>
      <c r="E3" s="27">
        <v>12.11</v>
      </c>
      <c r="G3" s="27">
        <v>12.22</v>
      </c>
      <c r="H3" s="27"/>
      <c r="I3" s="27"/>
      <c r="M3" s="27">
        <v>1.2</v>
      </c>
    </row>
    <row r="4" spans="1:25" ht="45.75" customHeight="1">
      <c r="A4" s="32" t="s">
        <v>14</v>
      </c>
      <c r="B4" s="33" t="s">
        <v>15</v>
      </c>
      <c r="C4" s="34" t="s">
        <v>49</v>
      </c>
      <c r="G4" s="82" t="s">
        <v>50</v>
      </c>
      <c r="H4" s="82" t="s">
        <v>51</v>
      </c>
      <c r="I4" s="82" t="s">
        <v>52</v>
      </c>
      <c r="M4" s="82" t="s">
        <v>50</v>
      </c>
      <c r="N4" s="83" t="s">
        <v>51</v>
      </c>
      <c r="O4" s="82" t="s">
        <v>52</v>
      </c>
    </row>
    <row r="5" spans="1:25" ht="45.75" customHeight="1">
      <c r="A5" s="6" t="s">
        <v>41</v>
      </c>
      <c r="B5" s="37" t="s">
        <v>53</v>
      </c>
      <c r="C5" s="164">
        <v>0</v>
      </c>
      <c r="D5" s="38">
        <v>105429</v>
      </c>
      <c r="E5" s="81">
        <v>595734.14</v>
      </c>
      <c r="F5" s="27">
        <f>104401+13602</f>
        <v>118003</v>
      </c>
      <c r="G5" s="28" t="s">
        <v>6</v>
      </c>
      <c r="H5" s="28" t="s">
        <v>47</v>
      </c>
      <c r="I5" s="29">
        <v>596221.15</v>
      </c>
      <c r="J5" s="30">
        <f t="shared" ref="J5" si="0">G5-A5</f>
        <v>-22</v>
      </c>
      <c r="K5" s="45">
        <f t="shared" ref="K5" si="1">I5-C5</f>
        <v>596221.15</v>
      </c>
      <c r="L5" s="45">
        <v>75943</v>
      </c>
      <c r="M5" s="28" t="s">
        <v>6</v>
      </c>
      <c r="N5" s="28" t="s">
        <v>47</v>
      </c>
      <c r="O5" s="29">
        <v>643048.94999999995</v>
      </c>
      <c r="P5" s="30">
        <f t="shared" ref="P5" si="2">M5-A5</f>
        <v>-22</v>
      </c>
      <c r="Q5" s="45">
        <f t="shared" ref="Q5" si="3">O5-C5</f>
        <v>643048.94999999995</v>
      </c>
      <c r="S5" s="27">
        <v>717759</v>
      </c>
      <c r="U5" s="46" t="s">
        <v>6</v>
      </c>
      <c r="V5" s="46" t="s">
        <v>47</v>
      </c>
      <c r="W5" s="47">
        <v>659380.53</v>
      </c>
      <c r="X5" s="27">
        <f t="shared" ref="X5" si="4">C5-W5</f>
        <v>-659380.53</v>
      </c>
      <c r="Y5" s="27">
        <f t="shared" ref="Y5" si="5">U5-A5</f>
        <v>-22</v>
      </c>
    </row>
    <row r="6" spans="1:25" ht="45.75" customHeight="1">
      <c r="A6" s="278" t="s">
        <v>23</v>
      </c>
      <c r="B6" s="279"/>
      <c r="C6" s="165">
        <v>0</v>
      </c>
      <c r="G6" s="82" t="str">
        <f>""</f>
        <v/>
      </c>
      <c r="H6" s="82" t="str">
        <f>""</f>
        <v/>
      </c>
      <c r="I6" s="82" t="str">
        <f>""</f>
        <v/>
      </c>
      <c r="M6" s="82" t="str">
        <f>""</f>
        <v/>
      </c>
      <c r="N6" s="83" t="str">
        <f>""</f>
        <v/>
      </c>
      <c r="O6" s="82" t="str">
        <f>""</f>
        <v/>
      </c>
      <c r="W6" s="7" t="e">
        <f>W7+#REF!+#REF!+#REF!+#REF!+#REF!+#REF!+#REF!+#REF!+#REF!+#REF!+#REF!+#REF!+#REF!+#REF!+#REF!+#REF!+#REF!+#REF!+#REF!+#REF!</f>
        <v>#REF!</v>
      </c>
      <c r="X6" s="7" t="e">
        <f>X7+#REF!+#REF!+#REF!+#REF!+#REF!+#REF!+#REF!+#REF!+#REF!+#REF!+#REF!+#REF!+#REF!+#REF!+#REF!+#REF!+#REF!+#REF!+#REF!+#REF!</f>
        <v>#REF!</v>
      </c>
    </row>
    <row r="7" spans="1:25" ht="25.5" customHeight="1">
      <c r="A7" s="280" t="s">
        <v>572</v>
      </c>
      <c r="B7" s="281"/>
      <c r="C7" s="281"/>
      <c r="Q7" s="45"/>
      <c r="U7" s="46" t="s">
        <v>2</v>
      </c>
      <c r="V7" s="46" t="s">
        <v>24</v>
      </c>
      <c r="W7" s="47">
        <v>19998</v>
      </c>
      <c r="X7" s="27">
        <f>C7-W7</f>
        <v>-19998</v>
      </c>
      <c r="Y7" s="27" t="e">
        <f>U7-A7</f>
        <v>#VALUE!</v>
      </c>
    </row>
    <row r="8" spans="1:25" ht="19.5" customHeight="1">
      <c r="Q8" s="45"/>
      <c r="U8" s="46" t="s">
        <v>1</v>
      </c>
      <c r="V8" s="46" t="s">
        <v>25</v>
      </c>
      <c r="W8" s="47">
        <v>19998</v>
      </c>
      <c r="X8" s="27">
        <f>C8-W8</f>
        <v>-19998</v>
      </c>
      <c r="Y8" s="27">
        <f>U8-A8</f>
        <v>23203</v>
      </c>
    </row>
    <row r="9" spans="1:25" ht="19.5" customHeight="1">
      <c r="Q9" s="45"/>
      <c r="U9" s="46" t="s">
        <v>0</v>
      </c>
      <c r="V9" s="46" t="s">
        <v>26</v>
      </c>
      <c r="W9" s="47">
        <v>19998</v>
      </c>
      <c r="X9" s="27">
        <f>C9-W9</f>
        <v>-19998</v>
      </c>
      <c r="Y9" s="27">
        <f>U9-A9</f>
        <v>2320301</v>
      </c>
    </row>
    <row r="10" spans="1:25" ht="19.5" customHeight="1">
      <c r="Q10" s="45"/>
    </row>
    <row r="11" spans="1:25" ht="19.5" customHeight="1">
      <c r="Q11" s="45"/>
    </row>
    <row r="12" spans="1:25" ht="19.5" customHeight="1">
      <c r="Q12" s="45"/>
    </row>
    <row r="13" spans="1:25" ht="19.5" customHeight="1">
      <c r="Q13" s="45"/>
    </row>
    <row r="14" spans="1:25" ht="19.5" customHeight="1">
      <c r="Q14" s="45"/>
    </row>
    <row r="15" spans="1:25" ht="19.5" customHeight="1">
      <c r="Q15" s="45"/>
    </row>
    <row r="16" spans="1:25" ht="19.5" customHeight="1">
      <c r="Q16" s="45"/>
    </row>
    <row r="17" spans="17:17" ht="19.5" customHeight="1">
      <c r="Q17" s="45"/>
    </row>
    <row r="18" spans="17:17" ht="19.5" customHeight="1">
      <c r="Q18" s="45"/>
    </row>
    <row r="19" spans="17:17" ht="19.5" customHeight="1">
      <c r="Q19" s="45"/>
    </row>
    <row r="20" spans="17:17" ht="19.5" customHeight="1">
      <c r="Q20" s="45"/>
    </row>
    <row r="21" spans="17:17" ht="19.5" customHeight="1">
      <c r="Q21" s="45"/>
    </row>
    <row r="22" spans="17:17" ht="19.5" customHeight="1">
      <c r="Q22" s="45"/>
    </row>
  </sheetData>
  <mergeCells count="3">
    <mergeCell ref="A2:C2"/>
    <mergeCell ref="A6:B6"/>
    <mergeCell ref="A7:C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A7" sqref="A7:B7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1.75" customHeight="1">
      <c r="A1" s="26" t="s">
        <v>96</v>
      </c>
      <c r="B1" s="26"/>
    </row>
    <row r="2" spans="1:24" ht="51.75" customHeight="1">
      <c r="A2" s="270" t="s">
        <v>78</v>
      </c>
      <c r="B2" s="271"/>
      <c r="F2" s="27"/>
      <c r="G2" s="27"/>
      <c r="H2" s="27"/>
    </row>
    <row r="3" spans="1:24">
      <c r="B3" s="75" t="s">
        <v>42</v>
      </c>
      <c r="D3" s="27">
        <v>12.11</v>
      </c>
      <c r="F3" s="27">
        <v>12.22</v>
      </c>
      <c r="G3" s="27"/>
      <c r="H3" s="27"/>
      <c r="L3" s="27">
        <v>1.2</v>
      </c>
    </row>
    <row r="4" spans="1:24" s="77" customFormat="1" ht="39.75" customHeight="1">
      <c r="A4" s="19" t="s">
        <v>72</v>
      </c>
      <c r="B4" s="19" t="s">
        <v>71</v>
      </c>
      <c r="C4" s="76"/>
      <c r="F4" s="78" t="s">
        <v>44</v>
      </c>
      <c r="G4" s="78" t="s">
        <v>45</v>
      </c>
      <c r="H4" s="78" t="s">
        <v>46</v>
      </c>
      <c r="I4" s="79"/>
      <c r="L4" s="78" t="s">
        <v>44</v>
      </c>
      <c r="M4" s="80" t="s">
        <v>45</v>
      </c>
      <c r="N4" s="78" t="s">
        <v>46</v>
      </c>
    </row>
    <row r="5" spans="1:24" ht="39.75" customHeight="1">
      <c r="A5" s="139" t="s">
        <v>516</v>
      </c>
      <c r="B5" s="151" t="s">
        <v>571</v>
      </c>
      <c r="C5" s="38">
        <v>105429</v>
      </c>
      <c r="D5" s="81">
        <v>595734.14</v>
      </c>
      <c r="E5" s="27">
        <f>104401+13602</f>
        <v>118003</v>
      </c>
      <c r="F5" s="28" t="s">
        <v>6</v>
      </c>
      <c r="G5" s="28" t="s">
        <v>47</v>
      </c>
      <c r="H5" s="29">
        <v>596221.15</v>
      </c>
      <c r="I5" s="30" t="e">
        <f>F5-A5</f>
        <v>#VALUE!</v>
      </c>
      <c r="J5" s="45" t="e">
        <f>H5-#REF!</f>
        <v>#REF!</v>
      </c>
      <c r="K5" s="45">
        <v>75943</v>
      </c>
      <c r="L5" s="28" t="s">
        <v>6</v>
      </c>
      <c r="M5" s="28" t="s">
        <v>47</v>
      </c>
      <c r="N5" s="29">
        <v>643048.94999999995</v>
      </c>
      <c r="O5" s="30" t="e">
        <f>L5-A5</f>
        <v>#VALUE!</v>
      </c>
      <c r="P5" s="45" t="e">
        <f>N5-#REF!</f>
        <v>#REF!</v>
      </c>
      <c r="R5" s="27">
        <v>717759</v>
      </c>
      <c r="T5" s="46" t="s">
        <v>6</v>
      </c>
      <c r="U5" s="46" t="s">
        <v>47</v>
      </c>
      <c r="V5" s="47">
        <v>659380.53</v>
      </c>
      <c r="W5" s="27" t="e">
        <f>#REF!-V5</f>
        <v>#REF!</v>
      </c>
      <c r="X5" s="27" t="e">
        <f>T5-A5</f>
        <v>#VALUE!</v>
      </c>
    </row>
    <row r="6" spans="1:24" ht="39.75" customHeight="1">
      <c r="A6" s="32" t="s">
        <v>48</v>
      </c>
      <c r="B6" s="151" t="s">
        <v>571</v>
      </c>
      <c r="F6" s="82" t="str">
        <f>""</f>
        <v/>
      </c>
      <c r="G6" s="82" t="str">
        <f>""</f>
        <v/>
      </c>
      <c r="H6" s="82" t="str">
        <f>""</f>
        <v/>
      </c>
      <c r="L6" s="82" t="str">
        <f>""</f>
        <v/>
      </c>
      <c r="M6" s="83" t="str">
        <f>""</f>
        <v/>
      </c>
      <c r="N6" s="82" t="str">
        <f>""</f>
        <v/>
      </c>
      <c r="V6" s="84" t="e">
        <f>V7+#REF!+#REF!+#REF!+#REF!+#REF!+#REF!+#REF!+#REF!+#REF!+#REF!+#REF!+#REF!+#REF!+#REF!+#REF!+#REF!+#REF!+#REF!+#REF!+#REF!</f>
        <v>#REF!</v>
      </c>
      <c r="W6" s="84" t="e">
        <f>W7+#REF!+#REF!+#REF!+#REF!+#REF!+#REF!+#REF!+#REF!+#REF!+#REF!+#REF!+#REF!+#REF!+#REF!+#REF!+#REF!+#REF!+#REF!+#REF!+#REF!</f>
        <v>#REF!</v>
      </c>
    </row>
    <row r="7" spans="1:24" ht="27" customHeight="1">
      <c r="A7" s="280" t="s">
        <v>572</v>
      </c>
      <c r="B7" s="281"/>
      <c r="P7" s="45"/>
      <c r="T7" s="46" t="s">
        <v>2</v>
      </c>
      <c r="U7" s="46" t="s">
        <v>24</v>
      </c>
      <c r="V7" s="47">
        <v>19998</v>
      </c>
      <c r="W7" s="27" t="e">
        <f>#REF!-V7</f>
        <v>#REF!</v>
      </c>
      <c r="X7" s="27" t="e">
        <f>T7-A7</f>
        <v>#VALUE!</v>
      </c>
    </row>
    <row r="8" spans="1:24" ht="19.5" customHeight="1">
      <c r="P8" s="45"/>
      <c r="T8" s="46" t="s">
        <v>1</v>
      </c>
      <c r="U8" s="46" t="s">
        <v>25</v>
      </c>
      <c r="V8" s="47">
        <v>19998</v>
      </c>
      <c r="W8" s="27" t="e">
        <f>#REF!-V8</f>
        <v>#REF!</v>
      </c>
      <c r="X8" s="27">
        <f>T8-A8</f>
        <v>23203</v>
      </c>
    </row>
    <row r="9" spans="1:24" ht="19.5" customHeight="1">
      <c r="P9" s="45"/>
      <c r="T9" s="46" t="s">
        <v>0</v>
      </c>
      <c r="U9" s="46" t="s">
        <v>26</v>
      </c>
      <c r="V9" s="47">
        <v>19998</v>
      </c>
      <c r="W9" s="27" t="e">
        <f>#REF!-V9</f>
        <v>#REF!</v>
      </c>
      <c r="X9" s="27">
        <f>T9-A9</f>
        <v>2320301</v>
      </c>
    </row>
    <row r="10" spans="1:24" ht="19.5" customHeight="1">
      <c r="P10" s="45"/>
    </row>
    <row r="11" spans="1:24" ht="19.5" customHeight="1">
      <c r="A11" s="27"/>
      <c r="B11" s="27"/>
      <c r="C11" s="27"/>
      <c r="F11" s="27"/>
      <c r="G11" s="27"/>
      <c r="H11" s="27"/>
      <c r="I11" s="27"/>
      <c r="P11" s="45"/>
    </row>
    <row r="12" spans="1:24" ht="19.5" customHeight="1">
      <c r="A12" s="27"/>
      <c r="B12" s="27"/>
      <c r="C12" s="27"/>
      <c r="F12" s="27"/>
      <c r="G12" s="27"/>
      <c r="H12" s="27"/>
      <c r="I12" s="27"/>
      <c r="P12" s="45"/>
    </row>
    <row r="13" spans="1:24" ht="19.5" customHeight="1">
      <c r="A13" s="27"/>
      <c r="B13" s="27"/>
      <c r="C13" s="27"/>
      <c r="F13" s="27"/>
      <c r="G13" s="27"/>
      <c r="H13" s="27"/>
      <c r="I13" s="27"/>
      <c r="P13" s="45"/>
    </row>
    <row r="14" spans="1:24" ht="19.5" customHeight="1">
      <c r="A14" s="27"/>
      <c r="B14" s="27"/>
      <c r="C14" s="27"/>
      <c r="F14" s="27"/>
      <c r="G14" s="27"/>
      <c r="H14" s="27"/>
      <c r="I14" s="27"/>
      <c r="P14" s="45"/>
    </row>
    <row r="15" spans="1:24" ht="19.5" customHeight="1">
      <c r="A15" s="27"/>
      <c r="B15" s="27"/>
      <c r="C15" s="27"/>
      <c r="F15" s="27"/>
      <c r="G15" s="27"/>
      <c r="H15" s="27"/>
      <c r="I15" s="27"/>
      <c r="P15" s="45"/>
    </row>
    <row r="16" spans="1:24" ht="19.5" customHeight="1">
      <c r="A16" s="27"/>
      <c r="B16" s="27"/>
      <c r="C16" s="27"/>
      <c r="F16" s="27"/>
      <c r="G16" s="27"/>
      <c r="H16" s="27"/>
      <c r="I16" s="27"/>
      <c r="P16" s="45"/>
    </row>
    <row r="17" spans="1:16" ht="19.5" customHeight="1">
      <c r="A17" s="27"/>
      <c r="B17" s="27"/>
      <c r="C17" s="27"/>
      <c r="F17" s="27"/>
      <c r="G17" s="27"/>
      <c r="H17" s="27"/>
      <c r="I17" s="27"/>
      <c r="P17" s="45"/>
    </row>
    <row r="18" spans="1:16" ht="19.5" customHeight="1">
      <c r="A18" s="27"/>
      <c r="B18" s="27"/>
      <c r="C18" s="27"/>
      <c r="F18" s="27"/>
      <c r="G18" s="27"/>
      <c r="H18" s="27"/>
      <c r="I18" s="27"/>
      <c r="P18" s="45"/>
    </row>
    <row r="19" spans="1:16" ht="19.5" customHeight="1">
      <c r="A19" s="27"/>
      <c r="B19" s="27"/>
      <c r="C19" s="27"/>
      <c r="F19" s="27"/>
      <c r="G19" s="27"/>
      <c r="H19" s="27"/>
      <c r="I19" s="27"/>
      <c r="P19" s="45"/>
    </row>
    <row r="20" spans="1:16" ht="19.5" customHeight="1">
      <c r="A20" s="27"/>
      <c r="B20" s="27"/>
      <c r="C20" s="27"/>
      <c r="F20" s="27"/>
      <c r="G20" s="27"/>
      <c r="H20" s="27"/>
      <c r="I20" s="27"/>
      <c r="P20" s="45"/>
    </row>
    <row r="21" spans="1:16" ht="19.5" customHeight="1">
      <c r="A21" s="27"/>
      <c r="B21" s="27"/>
      <c r="C21" s="27"/>
      <c r="F21" s="27"/>
      <c r="G21" s="27"/>
      <c r="H21" s="27"/>
      <c r="I21" s="27"/>
      <c r="P21" s="45"/>
    </row>
    <row r="22" spans="1:16" ht="19.5" customHeight="1">
      <c r="A22" s="27"/>
      <c r="B22" s="27"/>
      <c r="C22" s="27"/>
      <c r="F22" s="27"/>
      <c r="G22" s="27"/>
      <c r="H22" s="27"/>
      <c r="I22" s="27"/>
      <c r="P22" s="45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B13" sqref="B13"/>
    </sheetView>
  </sheetViews>
  <sheetFormatPr defaultColWidth="7.875" defaultRowHeight="15.75"/>
  <cols>
    <col min="1" max="2" width="37.625" style="103" customWidth="1"/>
    <col min="3" max="3" width="8" style="103" bestFit="1" customWidth="1"/>
    <col min="4" max="4" width="7.875" style="103" bestFit="1" customWidth="1"/>
    <col min="5" max="5" width="8.5" style="103" hidden="1" customWidth="1"/>
    <col min="6" max="6" width="7.875" style="103" hidden="1" customWidth="1"/>
    <col min="7" max="254" width="7.875" style="103"/>
    <col min="255" max="255" width="35.75" style="103" customWidth="1"/>
    <col min="256" max="256" width="0" style="103" hidden="1" customWidth="1"/>
    <col min="257" max="258" width="12" style="103" customWidth="1"/>
    <col min="259" max="259" width="8" style="103" bestFit="1" customWidth="1"/>
    <col min="260" max="260" width="7.875" style="103" bestFit="1" customWidth="1"/>
    <col min="261" max="262" width="0" style="103" hidden="1" customWidth="1"/>
    <col min="263" max="510" width="7.875" style="103"/>
    <col min="511" max="511" width="35.75" style="103" customWidth="1"/>
    <col min="512" max="512" width="0" style="103" hidden="1" customWidth="1"/>
    <col min="513" max="514" width="12" style="103" customWidth="1"/>
    <col min="515" max="515" width="8" style="103" bestFit="1" customWidth="1"/>
    <col min="516" max="516" width="7.875" style="103" bestFit="1" customWidth="1"/>
    <col min="517" max="518" width="0" style="103" hidden="1" customWidth="1"/>
    <col min="519" max="766" width="7.875" style="103"/>
    <col min="767" max="767" width="35.75" style="103" customWidth="1"/>
    <col min="768" max="768" width="0" style="103" hidden="1" customWidth="1"/>
    <col min="769" max="770" width="12" style="103" customWidth="1"/>
    <col min="771" max="771" width="8" style="103" bestFit="1" customWidth="1"/>
    <col min="772" max="772" width="7.875" style="103" bestFit="1" customWidth="1"/>
    <col min="773" max="774" width="0" style="103" hidden="1" customWidth="1"/>
    <col min="775" max="1022" width="7.875" style="103"/>
    <col min="1023" max="1023" width="35.75" style="103" customWidth="1"/>
    <col min="1024" max="1024" width="0" style="103" hidden="1" customWidth="1"/>
    <col min="1025" max="1026" width="12" style="103" customWidth="1"/>
    <col min="1027" max="1027" width="8" style="103" bestFit="1" customWidth="1"/>
    <col min="1028" max="1028" width="7.875" style="103" bestFit="1" customWidth="1"/>
    <col min="1029" max="1030" width="0" style="103" hidden="1" customWidth="1"/>
    <col min="1031" max="1278" width="7.875" style="103"/>
    <col min="1279" max="1279" width="35.75" style="103" customWidth="1"/>
    <col min="1280" max="1280" width="0" style="103" hidden="1" customWidth="1"/>
    <col min="1281" max="1282" width="12" style="103" customWidth="1"/>
    <col min="1283" max="1283" width="8" style="103" bestFit="1" customWidth="1"/>
    <col min="1284" max="1284" width="7.875" style="103" bestFit="1" customWidth="1"/>
    <col min="1285" max="1286" width="0" style="103" hidden="1" customWidth="1"/>
    <col min="1287" max="1534" width="7.875" style="103"/>
    <col min="1535" max="1535" width="35.75" style="103" customWidth="1"/>
    <col min="1536" max="1536" width="0" style="103" hidden="1" customWidth="1"/>
    <col min="1537" max="1538" width="12" style="103" customWidth="1"/>
    <col min="1539" max="1539" width="8" style="103" bestFit="1" customWidth="1"/>
    <col min="1540" max="1540" width="7.875" style="103" bestFit="1" customWidth="1"/>
    <col min="1541" max="1542" width="0" style="103" hidden="1" customWidth="1"/>
    <col min="1543" max="1790" width="7.875" style="103"/>
    <col min="1791" max="1791" width="35.75" style="103" customWidth="1"/>
    <col min="1792" max="1792" width="0" style="103" hidden="1" customWidth="1"/>
    <col min="1793" max="1794" width="12" style="103" customWidth="1"/>
    <col min="1795" max="1795" width="8" style="103" bestFit="1" customWidth="1"/>
    <col min="1796" max="1796" width="7.875" style="103" bestFit="1" customWidth="1"/>
    <col min="1797" max="1798" width="0" style="103" hidden="1" customWidth="1"/>
    <col min="1799" max="2046" width="7.875" style="103"/>
    <col min="2047" max="2047" width="35.75" style="103" customWidth="1"/>
    <col min="2048" max="2048" width="0" style="103" hidden="1" customWidth="1"/>
    <col min="2049" max="2050" width="12" style="103" customWidth="1"/>
    <col min="2051" max="2051" width="8" style="103" bestFit="1" customWidth="1"/>
    <col min="2052" max="2052" width="7.875" style="103" bestFit="1" customWidth="1"/>
    <col min="2053" max="2054" width="0" style="103" hidden="1" customWidth="1"/>
    <col min="2055" max="2302" width="7.875" style="103"/>
    <col min="2303" max="2303" width="35.75" style="103" customWidth="1"/>
    <col min="2304" max="2304" width="0" style="103" hidden="1" customWidth="1"/>
    <col min="2305" max="2306" width="12" style="103" customWidth="1"/>
    <col min="2307" max="2307" width="8" style="103" bestFit="1" customWidth="1"/>
    <col min="2308" max="2308" width="7.875" style="103" bestFit="1" customWidth="1"/>
    <col min="2309" max="2310" width="0" style="103" hidden="1" customWidth="1"/>
    <col min="2311" max="2558" width="7.875" style="103"/>
    <col min="2559" max="2559" width="35.75" style="103" customWidth="1"/>
    <col min="2560" max="2560" width="0" style="103" hidden="1" customWidth="1"/>
    <col min="2561" max="2562" width="12" style="103" customWidth="1"/>
    <col min="2563" max="2563" width="8" style="103" bestFit="1" customWidth="1"/>
    <col min="2564" max="2564" width="7.875" style="103" bestFit="1" customWidth="1"/>
    <col min="2565" max="2566" width="0" style="103" hidden="1" customWidth="1"/>
    <col min="2567" max="2814" width="7.875" style="103"/>
    <col min="2815" max="2815" width="35.75" style="103" customWidth="1"/>
    <col min="2816" max="2816" width="0" style="103" hidden="1" customWidth="1"/>
    <col min="2817" max="2818" width="12" style="103" customWidth="1"/>
    <col min="2819" max="2819" width="8" style="103" bestFit="1" customWidth="1"/>
    <col min="2820" max="2820" width="7.875" style="103" bestFit="1" customWidth="1"/>
    <col min="2821" max="2822" width="0" style="103" hidden="1" customWidth="1"/>
    <col min="2823" max="3070" width="7.875" style="103"/>
    <col min="3071" max="3071" width="35.75" style="103" customWidth="1"/>
    <col min="3072" max="3072" width="0" style="103" hidden="1" customWidth="1"/>
    <col min="3073" max="3074" width="12" style="103" customWidth="1"/>
    <col min="3075" max="3075" width="8" style="103" bestFit="1" customWidth="1"/>
    <col min="3076" max="3076" width="7.875" style="103" bestFit="1" customWidth="1"/>
    <col min="3077" max="3078" width="0" style="103" hidden="1" customWidth="1"/>
    <col min="3079" max="3326" width="7.875" style="103"/>
    <col min="3327" max="3327" width="35.75" style="103" customWidth="1"/>
    <col min="3328" max="3328" width="0" style="103" hidden="1" customWidth="1"/>
    <col min="3329" max="3330" width="12" style="103" customWidth="1"/>
    <col min="3331" max="3331" width="8" style="103" bestFit="1" customWidth="1"/>
    <col min="3332" max="3332" width="7.875" style="103" bestFit="1" customWidth="1"/>
    <col min="3333" max="3334" width="0" style="103" hidden="1" customWidth="1"/>
    <col min="3335" max="3582" width="7.875" style="103"/>
    <col min="3583" max="3583" width="35.75" style="103" customWidth="1"/>
    <col min="3584" max="3584" width="0" style="103" hidden="1" customWidth="1"/>
    <col min="3585" max="3586" width="12" style="103" customWidth="1"/>
    <col min="3587" max="3587" width="8" style="103" bestFit="1" customWidth="1"/>
    <col min="3588" max="3588" width="7.875" style="103" bestFit="1" customWidth="1"/>
    <col min="3589" max="3590" width="0" style="103" hidden="1" customWidth="1"/>
    <col min="3591" max="3838" width="7.875" style="103"/>
    <col min="3839" max="3839" width="35.75" style="103" customWidth="1"/>
    <col min="3840" max="3840" width="0" style="103" hidden="1" customWidth="1"/>
    <col min="3841" max="3842" width="12" style="103" customWidth="1"/>
    <col min="3843" max="3843" width="8" style="103" bestFit="1" customWidth="1"/>
    <col min="3844" max="3844" width="7.875" style="103" bestFit="1" customWidth="1"/>
    <col min="3845" max="3846" width="0" style="103" hidden="1" customWidth="1"/>
    <col min="3847" max="4094" width="7.875" style="103"/>
    <col min="4095" max="4095" width="35.75" style="103" customWidth="1"/>
    <col min="4096" max="4096" width="0" style="103" hidden="1" customWidth="1"/>
    <col min="4097" max="4098" width="12" style="103" customWidth="1"/>
    <col min="4099" max="4099" width="8" style="103" bestFit="1" customWidth="1"/>
    <col min="4100" max="4100" width="7.875" style="103" bestFit="1" customWidth="1"/>
    <col min="4101" max="4102" width="0" style="103" hidden="1" customWidth="1"/>
    <col min="4103" max="4350" width="7.875" style="103"/>
    <col min="4351" max="4351" width="35.75" style="103" customWidth="1"/>
    <col min="4352" max="4352" width="0" style="103" hidden="1" customWidth="1"/>
    <col min="4353" max="4354" width="12" style="103" customWidth="1"/>
    <col min="4355" max="4355" width="8" style="103" bestFit="1" customWidth="1"/>
    <col min="4356" max="4356" width="7.875" style="103" bestFit="1" customWidth="1"/>
    <col min="4357" max="4358" width="0" style="103" hidden="1" customWidth="1"/>
    <col min="4359" max="4606" width="7.875" style="103"/>
    <col min="4607" max="4607" width="35.75" style="103" customWidth="1"/>
    <col min="4608" max="4608" width="0" style="103" hidden="1" customWidth="1"/>
    <col min="4609" max="4610" width="12" style="103" customWidth="1"/>
    <col min="4611" max="4611" width="8" style="103" bestFit="1" customWidth="1"/>
    <col min="4612" max="4612" width="7.875" style="103" bestFit="1" customWidth="1"/>
    <col min="4613" max="4614" width="0" style="103" hidden="1" customWidth="1"/>
    <col min="4615" max="4862" width="7.875" style="103"/>
    <col min="4863" max="4863" width="35.75" style="103" customWidth="1"/>
    <col min="4864" max="4864" width="0" style="103" hidden="1" customWidth="1"/>
    <col min="4865" max="4866" width="12" style="103" customWidth="1"/>
    <col min="4867" max="4867" width="8" style="103" bestFit="1" customWidth="1"/>
    <col min="4868" max="4868" width="7.875" style="103" bestFit="1" customWidth="1"/>
    <col min="4869" max="4870" width="0" style="103" hidden="1" customWidth="1"/>
    <col min="4871" max="5118" width="7.875" style="103"/>
    <col min="5119" max="5119" width="35.75" style="103" customWidth="1"/>
    <col min="5120" max="5120" width="0" style="103" hidden="1" customWidth="1"/>
    <col min="5121" max="5122" width="12" style="103" customWidth="1"/>
    <col min="5123" max="5123" width="8" style="103" bestFit="1" customWidth="1"/>
    <col min="5124" max="5124" width="7.875" style="103" bestFit="1" customWidth="1"/>
    <col min="5125" max="5126" width="0" style="103" hidden="1" customWidth="1"/>
    <col min="5127" max="5374" width="7.875" style="103"/>
    <col min="5375" max="5375" width="35.75" style="103" customWidth="1"/>
    <col min="5376" max="5376" width="0" style="103" hidden="1" customWidth="1"/>
    <col min="5377" max="5378" width="12" style="103" customWidth="1"/>
    <col min="5379" max="5379" width="8" style="103" bestFit="1" customWidth="1"/>
    <col min="5380" max="5380" width="7.875" style="103" bestFit="1" customWidth="1"/>
    <col min="5381" max="5382" width="0" style="103" hidden="1" customWidth="1"/>
    <col min="5383" max="5630" width="7.875" style="103"/>
    <col min="5631" max="5631" width="35.75" style="103" customWidth="1"/>
    <col min="5632" max="5632" width="0" style="103" hidden="1" customWidth="1"/>
    <col min="5633" max="5634" width="12" style="103" customWidth="1"/>
    <col min="5635" max="5635" width="8" style="103" bestFit="1" customWidth="1"/>
    <col min="5636" max="5636" width="7.875" style="103" bestFit="1" customWidth="1"/>
    <col min="5637" max="5638" width="0" style="103" hidden="1" customWidth="1"/>
    <col min="5639" max="5886" width="7.875" style="103"/>
    <col min="5887" max="5887" width="35.75" style="103" customWidth="1"/>
    <col min="5888" max="5888" width="0" style="103" hidden="1" customWidth="1"/>
    <col min="5889" max="5890" width="12" style="103" customWidth="1"/>
    <col min="5891" max="5891" width="8" style="103" bestFit="1" customWidth="1"/>
    <col min="5892" max="5892" width="7.875" style="103" bestFit="1" customWidth="1"/>
    <col min="5893" max="5894" width="0" style="103" hidden="1" customWidth="1"/>
    <col min="5895" max="6142" width="7.875" style="103"/>
    <col min="6143" max="6143" width="35.75" style="103" customWidth="1"/>
    <col min="6144" max="6144" width="0" style="103" hidden="1" customWidth="1"/>
    <col min="6145" max="6146" width="12" style="103" customWidth="1"/>
    <col min="6147" max="6147" width="8" style="103" bestFit="1" customWidth="1"/>
    <col min="6148" max="6148" width="7.875" style="103" bestFit="1" customWidth="1"/>
    <col min="6149" max="6150" width="0" style="103" hidden="1" customWidth="1"/>
    <col min="6151" max="6398" width="7.875" style="103"/>
    <col min="6399" max="6399" width="35.75" style="103" customWidth="1"/>
    <col min="6400" max="6400" width="0" style="103" hidden="1" customWidth="1"/>
    <col min="6401" max="6402" width="12" style="103" customWidth="1"/>
    <col min="6403" max="6403" width="8" style="103" bestFit="1" customWidth="1"/>
    <col min="6404" max="6404" width="7.875" style="103" bestFit="1" customWidth="1"/>
    <col min="6405" max="6406" width="0" style="103" hidden="1" customWidth="1"/>
    <col min="6407" max="6654" width="7.875" style="103"/>
    <col min="6655" max="6655" width="35.75" style="103" customWidth="1"/>
    <col min="6656" max="6656" width="0" style="103" hidden="1" customWidth="1"/>
    <col min="6657" max="6658" width="12" style="103" customWidth="1"/>
    <col min="6659" max="6659" width="8" style="103" bestFit="1" customWidth="1"/>
    <col min="6660" max="6660" width="7.875" style="103" bestFit="1" customWidth="1"/>
    <col min="6661" max="6662" width="0" style="103" hidden="1" customWidth="1"/>
    <col min="6663" max="6910" width="7.875" style="103"/>
    <col min="6911" max="6911" width="35.75" style="103" customWidth="1"/>
    <col min="6912" max="6912" width="0" style="103" hidden="1" customWidth="1"/>
    <col min="6913" max="6914" width="12" style="103" customWidth="1"/>
    <col min="6915" max="6915" width="8" style="103" bestFit="1" customWidth="1"/>
    <col min="6916" max="6916" width="7.875" style="103" bestFit="1" customWidth="1"/>
    <col min="6917" max="6918" width="0" style="103" hidden="1" customWidth="1"/>
    <col min="6919" max="7166" width="7.875" style="103"/>
    <col min="7167" max="7167" width="35.75" style="103" customWidth="1"/>
    <col min="7168" max="7168" width="0" style="103" hidden="1" customWidth="1"/>
    <col min="7169" max="7170" width="12" style="103" customWidth="1"/>
    <col min="7171" max="7171" width="8" style="103" bestFit="1" customWidth="1"/>
    <col min="7172" max="7172" width="7.875" style="103" bestFit="1" customWidth="1"/>
    <col min="7173" max="7174" width="0" style="103" hidden="1" customWidth="1"/>
    <col min="7175" max="7422" width="7.875" style="103"/>
    <col min="7423" max="7423" width="35.75" style="103" customWidth="1"/>
    <col min="7424" max="7424" width="0" style="103" hidden="1" customWidth="1"/>
    <col min="7425" max="7426" width="12" style="103" customWidth="1"/>
    <col min="7427" max="7427" width="8" style="103" bestFit="1" customWidth="1"/>
    <col min="7428" max="7428" width="7.875" style="103" bestFit="1" customWidth="1"/>
    <col min="7429" max="7430" width="0" style="103" hidden="1" customWidth="1"/>
    <col min="7431" max="7678" width="7.875" style="103"/>
    <col min="7679" max="7679" width="35.75" style="103" customWidth="1"/>
    <col min="7680" max="7680" width="0" style="103" hidden="1" customWidth="1"/>
    <col min="7681" max="7682" width="12" style="103" customWidth="1"/>
    <col min="7683" max="7683" width="8" style="103" bestFit="1" customWidth="1"/>
    <col min="7684" max="7684" width="7.875" style="103" bestFit="1" customWidth="1"/>
    <col min="7685" max="7686" width="0" style="103" hidden="1" customWidth="1"/>
    <col min="7687" max="7934" width="7.875" style="103"/>
    <col min="7935" max="7935" width="35.75" style="103" customWidth="1"/>
    <col min="7936" max="7936" width="0" style="103" hidden="1" customWidth="1"/>
    <col min="7937" max="7938" width="12" style="103" customWidth="1"/>
    <col min="7939" max="7939" width="8" style="103" bestFit="1" customWidth="1"/>
    <col min="7940" max="7940" width="7.875" style="103" bestFit="1" customWidth="1"/>
    <col min="7941" max="7942" width="0" style="103" hidden="1" customWidth="1"/>
    <col min="7943" max="8190" width="7.875" style="103"/>
    <col min="8191" max="8191" width="35.75" style="103" customWidth="1"/>
    <col min="8192" max="8192" width="0" style="103" hidden="1" customWidth="1"/>
    <col min="8193" max="8194" width="12" style="103" customWidth="1"/>
    <col min="8195" max="8195" width="8" style="103" bestFit="1" customWidth="1"/>
    <col min="8196" max="8196" width="7.875" style="103" bestFit="1" customWidth="1"/>
    <col min="8197" max="8198" width="0" style="103" hidden="1" customWidth="1"/>
    <col min="8199" max="8446" width="7.875" style="103"/>
    <col min="8447" max="8447" width="35.75" style="103" customWidth="1"/>
    <col min="8448" max="8448" width="0" style="103" hidden="1" customWidth="1"/>
    <col min="8449" max="8450" width="12" style="103" customWidth="1"/>
    <col min="8451" max="8451" width="8" style="103" bestFit="1" customWidth="1"/>
    <col min="8452" max="8452" width="7.875" style="103" bestFit="1" customWidth="1"/>
    <col min="8453" max="8454" width="0" style="103" hidden="1" customWidth="1"/>
    <col min="8455" max="8702" width="7.875" style="103"/>
    <col min="8703" max="8703" width="35.75" style="103" customWidth="1"/>
    <col min="8704" max="8704" width="0" style="103" hidden="1" customWidth="1"/>
    <col min="8705" max="8706" width="12" style="103" customWidth="1"/>
    <col min="8707" max="8707" width="8" style="103" bestFit="1" customWidth="1"/>
    <col min="8708" max="8708" width="7.875" style="103" bestFit="1" customWidth="1"/>
    <col min="8709" max="8710" width="0" style="103" hidden="1" customWidth="1"/>
    <col min="8711" max="8958" width="7.875" style="103"/>
    <col min="8959" max="8959" width="35.75" style="103" customWidth="1"/>
    <col min="8960" max="8960" width="0" style="103" hidden="1" customWidth="1"/>
    <col min="8961" max="8962" width="12" style="103" customWidth="1"/>
    <col min="8963" max="8963" width="8" style="103" bestFit="1" customWidth="1"/>
    <col min="8964" max="8964" width="7.875" style="103" bestFit="1" customWidth="1"/>
    <col min="8965" max="8966" width="0" style="103" hidden="1" customWidth="1"/>
    <col min="8967" max="9214" width="7.875" style="103"/>
    <col min="9215" max="9215" width="35.75" style="103" customWidth="1"/>
    <col min="9216" max="9216" width="0" style="103" hidden="1" customWidth="1"/>
    <col min="9217" max="9218" width="12" style="103" customWidth="1"/>
    <col min="9219" max="9219" width="8" style="103" bestFit="1" customWidth="1"/>
    <col min="9220" max="9220" width="7.875" style="103" bestFit="1" customWidth="1"/>
    <col min="9221" max="9222" width="0" style="103" hidden="1" customWidth="1"/>
    <col min="9223" max="9470" width="7.875" style="103"/>
    <col min="9471" max="9471" width="35.75" style="103" customWidth="1"/>
    <col min="9472" max="9472" width="0" style="103" hidden="1" customWidth="1"/>
    <col min="9473" max="9474" width="12" style="103" customWidth="1"/>
    <col min="9475" max="9475" width="8" style="103" bestFit="1" customWidth="1"/>
    <col min="9476" max="9476" width="7.875" style="103" bestFit="1" customWidth="1"/>
    <col min="9477" max="9478" width="0" style="103" hidden="1" customWidth="1"/>
    <col min="9479" max="9726" width="7.875" style="103"/>
    <col min="9727" max="9727" width="35.75" style="103" customWidth="1"/>
    <col min="9728" max="9728" width="0" style="103" hidden="1" customWidth="1"/>
    <col min="9729" max="9730" width="12" style="103" customWidth="1"/>
    <col min="9731" max="9731" width="8" style="103" bestFit="1" customWidth="1"/>
    <col min="9732" max="9732" width="7.875" style="103" bestFit="1" customWidth="1"/>
    <col min="9733" max="9734" width="0" style="103" hidden="1" customWidth="1"/>
    <col min="9735" max="9982" width="7.875" style="103"/>
    <col min="9983" max="9983" width="35.75" style="103" customWidth="1"/>
    <col min="9984" max="9984" width="0" style="103" hidden="1" customWidth="1"/>
    <col min="9985" max="9986" width="12" style="103" customWidth="1"/>
    <col min="9987" max="9987" width="8" style="103" bestFit="1" customWidth="1"/>
    <col min="9988" max="9988" width="7.875" style="103" bestFit="1" customWidth="1"/>
    <col min="9989" max="9990" width="0" style="103" hidden="1" customWidth="1"/>
    <col min="9991" max="10238" width="7.875" style="103"/>
    <col min="10239" max="10239" width="35.75" style="103" customWidth="1"/>
    <col min="10240" max="10240" width="0" style="103" hidden="1" customWidth="1"/>
    <col min="10241" max="10242" width="12" style="103" customWidth="1"/>
    <col min="10243" max="10243" width="8" style="103" bestFit="1" customWidth="1"/>
    <col min="10244" max="10244" width="7.875" style="103" bestFit="1" customWidth="1"/>
    <col min="10245" max="10246" width="0" style="103" hidden="1" customWidth="1"/>
    <col min="10247" max="10494" width="7.875" style="103"/>
    <col min="10495" max="10495" width="35.75" style="103" customWidth="1"/>
    <col min="10496" max="10496" width="0" style="103" hidden="1" customWidth="1"/>
    <col min="10497" max="10498" width="12" style="103" customWidth="1"/>
    <col min="10499" max="10499" width="8" style="103" bestFit="1" customWidth="1"/>
    <col min="10500" max="10500" width="7.875" style="103" bestFit="1" customWidth="1"/>
    <col min="10501" max="10502" width="0" style="103" hidden="1" customWidth="1"/>
    <col min="10503" max="10750" width="7.875" style="103"/>
    <col min="10751" max="10751" width="35.75" style="103" customWidth="1"/>
    <col min="10752" max="10752" width="0" style="103" hidden="1" customWidth="1"/>
    <col min="10753" max="10754" width="12" style="103" customWidth="1"/>
    <col min="10755" max="10755" width="8" style="103" bestFit="1" customWidth="1"/>
    <col min="10756" max="10756" width="7.875" style="103" bestFit="1" customWidth="1"/>
    <col min="10757" max="10758" width="0" style="103" hidden="1" customWidth="1"/>
    <col min="10759" max="11006" width="7.875" style="103"/>
    <col min="11007" max="11007" width="35.75" style="103" customWidth="1"/>
    <col min="11008" max="11008" width="0" style="103" hidden="1" customWidth="1"/>
    <col min="11009" max="11010" width="12" style="103" customWidth="1"/>
    <col min="11011" max="11011" width="8" style="103" bestFit="1" customWidth="1"/>
    <col min="11012" max="11012" width="7.875" style="103" bestFit="1" customWidth="1"/>
    <col min="11013" max="11014" width="0" style="103" hidden="1" customWidth="1"/>
    <col min="11015" max="11262" width="7.875" style="103"/>
    <col min="11263" max="11263" width="35.75" style="103" customWidth="1"/>
    <col min="11264" max="11264" width="0" style="103" hidden="1" customWidth="1"/>
    <col min="11265" max="11266" width="12" style="103" customWidth="1"/>
    <col min="11267" max="11267" width="8" style="103" bestFit="1" customWidth="1"/>
    <col min="11268" max="11268" width="7.875" style="103" bestFit="1" customWidth="1"/>
    <col min="11269" max="11270" width="0" style="103" hidden="1" customWidth="1"/>
    <col min="11271" max="11518" width="7.875" style="103"/>
    <col min="11519" max="11519" width="35.75" style="103" customWidth="1"/>
    <col min="11520" max="11520" width="0" style="103" hidden="1" customWidth="1"/>
    <col min="11521" max="11522" width="12" style="103" customWidth="1"/>
    <col min="11523" max="11523" width="8" style="103" bestFit="1" customWidth="1"/>
    <col min="11524" max="11524" width="7.875" style="103" bestFit="1" customWidth="1"/>
    <col min="11525" max="11526" width="0" style="103" hidden="1" customWidth="1"/>
    <col min="11527" max="11774" width="7.875" style="103"/>
    <col min="11775" max="11775" width="35.75" style="103" customWidth="1"/>
    <col min="11776" max="11776" width="0" style="103" hidden="1" customWidth="1"/>
    <col min="11777" max="11778" width="12" style="103" customWidth="1"/>
    <col min="11779" max="11779" width="8" style="103" bestFit="1" customWidth="1"/>
    <col min="11780" max="11780" width="7.875" style="103" bestFit="1" customWidth="1"/>
    <col min="11781" max="11782" width="0" style="103" hidden="1" customWidth="1"/>
    <col min="11783" max="12030" width="7.875" style="103"/>
    <col min="12031" max="12031" width="35.75" style="103" customWidth="1"/>
    <col min="12032" max="12032" width="0" style="103" hidden="1" customWidth="1"/>
    <col min="12033" max="12034" width="12" style="103" customWidth="1"/>
    <col min="12035" max="12035" width="8" style="103" bestFit="1" customWidth="1"/>
    <col min="12036" max="12036" width="7.875" style="103" bestFit="1" customWidth="1"/>
    <col min="12037" max="12038" width="0" style="103" hidden="1" customWidth="1"/>
    <col min="12039" max="12286" width="7.875" style="103"/>
    <col min="12287" max="12287" width="35.75" style="103" customWidth="1"/>
    <col min="12288" max="12288" width="0" style="103" hidden="1" customWidth="1"/>
    <col min="12289" max="12290" width="12" style="103" customWidth="1"/>
    <col min="12291" max="12291" width="8" style="103" bestFit="1" customWidth="1"/>
    <col min="12292" max="12292" width="7.875" style="103" bestFit="1" customWidth="1"/>
    <col min="12293" max="12294" width="0" style="103" hidden="1" customWidth="1"/>
    <col min="12295" max="12542" width="7.875" style="103"/>
    <col min="12543" max="12543" width="35.75" style="103" customWidth="1"/>
    <col min="12544" max="12544" width="0" style="103" hidden="1" customWidth="1"/>
    <col min="12545" max="12546" width="12" style="103" customWidth="1"/>
    <col min="12547" max="12547" width="8" style="103" bestFit="1" customWidth="1"/>
    <col min="12548" max="12548" width="7.875" style="103" bestFit="1" customWidth="1"/>
    <col min="12549" max="12550" width="0" style="103" hidden="1" customWidth="1"/>
    <col min="12551" max="12798" width="7.875" style="103"/>
    <col min="12799" max="12799" width="35.75" style="103" customWidth="1"/>
    <col min="12800" max="12800" width="0" style="103" hidden="1" customWidth="1"/>
    <col min="12801" max="12802" width="12" style="103" customWidth="1"/>
    <col min="12803" max="12803" width="8" style="103" bestFit="1" customWidth="1"/>
    <col min="12804" max="12804" width="7.875" style="103" bestFit="1" customWidth="1"/>
    <col min="12805" max="12806" width="0" style="103" hidden="1" customWidth="1"/>
    <col min="12807" max="13054" width="7.875" style="103"/>
    <col min="13055" max="13055" width="35.75" style="103" customWidth="1"/>
    <col min="13056" max="13056" width="0" style="103" hidden="1" customWidth="1"/>
    <col min="13057" max="13058" width="12" style="103" customWidth="1"/>
    <col min="13059" max="13059" width="8" style="103" bestFit="1" customWidth="1"/>
    <col min="13060" max="13060" width="7.875" style="103" bestFit="1" customWidth="1"/>
    <col min="13061" max="13062" width="0" style="103" hidden="1" customWidth="1"/>
    <col min="13063" max="13310" width="7.875" style="103"/>
    <col min="13311" max="13311" width="35.75" style="103" customWidth="1"/>
    <col min="13312" max="13312" width="0" style="103" hidden="1" customWidth="1"/>
    <col min="13313" max="13314" width="12" style="103" customWidth="1"/>
    <col min="13315" max="13315" width="8" style="103" bestFit="1" customWidth="1"/>
    <col min="13316" max="13316" width="7.875" style="103" bestFit="1" customWidth="1"/>
    <col min="13317" max="13318" width="0" style="103" hidden="1" customWidth="1"/>
    <col min="13319" max="13566" width="7.875" style="103"/>
    <col min="13567" max="13567" width="35.75" style="103" customWidth="1"/>
    <col min="13568" max="13568" width="0" style="103" hidden="1" customWidth="1"/>
    <col min="13569" max="13570" width="12" style="103" customWidth="1"/>
    <col min="13571" max="13571" width="8" style="103" bestFit="1" customWidth="1"/>
    <col min="13572" max="13572" width="7.875" style="103" bestFit="1" customWidth="1"/>
    <col min="13573" max="13574" width="0" style="103" hidden="1" customWidth="1"/>
    <col min="13575" max="13822" width="7.875" style="103"/>
    <col min="13823" max="13823" width="35.75" style="103" customWidth="1"/>
    <col min="13824" max="13824" width="0" style="103" hidden="1" customWidth="1"/>
    <col min="13825" max="13826" width="12" style="103" customWidth="1"/>
    <col min="13827" max="13827" width="8" style="103" bestFit="1" customWidth="1"/>
    <col min="13828" max="13828" width="7.875" style="103" bestFit="1" customWidth="1"/>
    <col min="13829" max="13830" width="0" style="103" hidden="1" customWidth="1"/>
    <col min="13831" max="14078" width="7.875" style="103"/>
    <col min="14079" max="14079" width="35.75" style="103" customWidth="1"/>
    <col min="14080" max="14080" width="0" style="103" hidden="1" customWidth="1"/>
    <col min="14081" max="14082" width="12" style="103" customWidth="1"/>
    <col min="14083" max="14083" width="8" style="103" bestFit="1" customWidth="1"/>
    <col min="14084" max="14084" width="7.875" style="103" bestFit="1" customWidth="1"/>
    <col min="14085" max="14086" width="0" style="103" hidden="1" customWidth="1"/>
    <col min="14087" max="14334" width="7.875" style="103"/>
    <col min="14335" max="14335" width="35.75" style="103" customWidth="1"/>
    <col min="14336" max="14336" width="0" style="103" hidden="1" customWidth="1"/>
    <col min="14337" max="14338" width="12" style="103" customWidth="1"/>
    <col min="14339" max="14339" width="8" style="103" bestFit="1" customWidth="1"/>
    <col min="14340" max="14340" width="7.875" style="103" bestFit="1" customWidth="1"/>
    <col min="14341" max="14342" width="0" style="103" hidden="1" customWidth="1"/>
    <col min="14343" max="14590" width="7.875" style="103"/>
    <col min="14591" max="14591" width="35.75" style="103" customWidth="1"/>
    <col min="14592" max="14592" width="0" style="103" hidden="1" customWidth="1"/>
    <col min="14593" max="14594" width="12" style="103" customWidth="1"/>
    <col min="14595" max="14595" width="8" style="103" bestFit="1" customWidth="1"/>
    <col min="14596" max="14596" width="7.875" style="103" bestFit="1" customWidth="1"/>
    <col min="14597" max="14598" width="0" style="103" hidden="1" customWidth="1"/>
    <col min="14599" max="14846" width="7.875" style="103"/>
    <col min="14847" max="14847" width="35.75" style="103" customWidth="1"/>
    <col min="14848" max="14848" width="0" style="103" hidden="1" customWidth="1"/>
    <col min="14849" max="14850" width="12" style="103" customWidth="1"/>
    <col min="14851" max="14851" width="8" style="103" bestFit="1" customWidth="1"/>
    <col min="14852" max="14852" width="7.875" style="103" bestFit="1" customWidth="1"/>
    <col min="14853" max="14854" width="0" style="103" hidden="1" customWidth="1"/>
    <col min="14855" max="15102" width="7.875" style="103"/>
    <col min="15103" max="15103" width="35.75" style="103" customWidth="1"/>
    <col min="15104" max="15104" width="0" style="103" hidden="1" customWidth="1"/>
    <col min="15105" max="15106" width="12" style="103" customWidth="1"/>
    <col min="15107" max="15107" width="8" style="103" bestFit="1" customWidth="1"/>
    <col min="15108" max="15108" width="7.875" style="103" bestFit="1" customWidth="1"/>
    <col min="15109" max="15110" width="0" style="103" hidden="1" customWidth="1"/>
    <col min="15111" max="15358" width="7.875" style="103"/>
    <col min="15359" max="15359" width="35.75" style="103" customWidth="1"/>
    <col min="15360" max="15360" width="0" style="103" hidden="1" customWidth="1"/>
    <col min="15361" max="15362" width="12" style="103" customWidth="1"/>
    <col min="15363" max="15363" width="8" style="103" bestFit="1" customWidth="1"/>
    <col min="15364" max="15364" width="7.875" style="103" bestFit="1" customWidth="1"/>
    <col min="15365" max="15366" width="0" style="103" hidden="1" customWidth="1"/>
    <col min="15367" max="15614" width="7.875" style="103"/>
    <col min="15615" max="15615" width="35.75" style="103" customWidth="1"/>
    <col min="15616" max="15616" width="0" style="103" hidden="1" customWidth="1"/>
    <col min="15617" max="15618" width="12" style="103" customWidth="1"/>
    <col min="15619" max="15619" width="8" style="103" bestFit="1" customWidth="1"/>
    <col min="15620" max="15620" width="7.875" style="103" bestFit="1" customWidth="1"/>
    <col min="15621" max="15622" width="0" style="103" hidden="1" customWidth="1"/>
    <col min="15623" max="15870" width="7.875" style="103"/>
    <col min="15871" max="15871" width="35.75" style="103" customWidth="1"/>
    <col min="15872" max="15872" width="0" style="103" hidden="1" customWidth="1"/>
    <col min="15873" max="15874" width="12" style="103" customWidth="1"/>
    <col min="15875" max="15875" width="8" style="103" bestFit="1" customWidth="1"/>
    <col min="15876" max="15876" width="7.875" style="103" bestFit="1" customWidth="1"/>
    <col min="15877" max="15878" width="0" style="103" hidden="1" customWidth="1"/>
    <col min="15879" max="16126" width="7.875" style="103"/>
    <col min="16127" max="16127" width="35.75" style="103" customWidth="1"/>
    <col min="16128" max="16128" width="0" style="103" hidden="1" customWidth="1"/>
    <col min="16129" max="16130" width="12" style="103" customWidth="1"/>
    <col min="16131" max="16131" width="8" style="103" bestFit="1" customWidth="1"/>
    <col min="16132" max="16132" width="7.875" style="103" bestFit="1" customWidth="1"/>
    <col min="16133" max="16134" width="0" style="103" hidden="1" customWidth="1"/>
    <col min="16135" max="16384" width="7.875" style="103"/>
  </cols>
  <sheetData>
    <row r="1" spans="1:3" ht="27" customHeight="1">
      <c r="A1" s="119" t="s">
        <v>97</v>
      </c>
      <c r="B1" s="102"/>
    </row>
    <row r="2" spans="1:3" ht="39.950000000000003" customHeight="1">
      <c r="A2" s="104" t="s">
        <v>79</v>
      </c>
      <c r="B2" s="105"/>
    </row>
    <row r="3" spans="1:3" s="107" customFormat="1" ht="18.75" customHeight="1">
      <c r="A3" s="106"/>
      <c r="B3" s="75" t="s">
        <v>42</v>
      </c>
    </row>
    <row r="4" spans="1:3" s="110" customFormat="1" ht="53.25" customHeight="1">
      <c r="A4" s="108" t="s">
        <v>54</v>
      </c>
      <c r="B4" s="99" t="s">
        <v>67</v>
      </c>
      <c r="C4" s="109"/>
    </row>
    <row r="5" spans="1:3" s="112" customFormat="1" ht="32.25" customHeight="1">
      <c r="A5" s="166" t="s">
        <v>575</v>
      </c>
      <c r="B5" s="167">
        <v>0</v>
      </c>
      <c r="C5" s="111"/>
    </row>
    <row r="6" spans="1:3" s="116" customFormat="1" ht="32.25" customHeight="1">
      <c r="A6" s="114" t="s">
        <v>30</v>
      </c>
      <c r="B6" s="168">
        <v>0</v>
      </c>
      <c r="C6" s="115"/>
    </row>
    <row r="7" spans="1:3" ht="25.5" customHeight="1">
      <c r="A7" s="282" t="s">
        <v>576</v>
      </c>
      <c r="B7" s="283"/>
    </row>
  </sheetData>
  <mergeCells count="1"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5"/>
  </sheetPr>
  <dimension ref="A1:E43"/>
  <sheetViews>
    <sheetView topLeftCell="A22" workbookViewId="0">
      <selection activeCell="C43" sqref="C43"/>
    </sheetView>
  </sheetViews>
  <sheetFormatPr defaultRowHeight="15.75"/>
  <cols>
    <col min="1" max="1" width="17.125" style="60" customWidth="1"/>
    <col min="2" max="2" width="48.5" style="60" customWidth="1"/>
    <col min="3" max="3" width="17.25" style="62" customWidth="1"/>
    <col min="4" max="16384" width="9" style="60"/>
  </cols>
  <sheetData>
    <row r="1" spans="1:5" ht="22.5" customHeight="1">
      <c r="A1" s="63" t="s">
        <v>98</v>
      </c>
    </row>
    <row r="2" spans="1:5" ht="24.75" customHeight="1">
      <c r="A2" s="266" t="s">
        <v>81</v>
      </c>
      <c r="B2" s="267"/>
      <c r="C2" s="267"/>
    </row>
    <row r="3" spans="1:5" s="63" customFormat="1" ht="24" customHeight="1">
      <c r="C3" s="61" t="s">
        <v>29</v>
      </c>
    </row>
    <row r="4" spans="1:5" s="68" customFormat="1" ht="33" customHeight="1">
      <c r="A4" s="70" t="s">
        <v>31</v>
      </c>
      <c r="B4" s="70" t="s">
        <v>32</v>
      </c>
      <c r="C4" s="73" t="s">
        <v>33</v>
      </c>
    </row>
    <row r="5" spans="1:5" s="68" customFormat="1" ht="26.25" customHeight="1">
      <c r="A5" s="169">
        <v>102</v>
      </c>
      <c r="B5" s="170" t="s">
        <v>855</v>
      </c>
      <c r="C5" s="161">
        <v>27557</v>
      </c>
    </row>
    <row r="6" spans="1:5" s="95" customFormat="1" ht="26.25" customHeight="1">
      <c r="A6" s="171" t="s">
        <v>856</v>
      </c>
      <c r="B6" s="172" t="s">
        <v>857</v>
      </c>
      <c r="C6" s="173">
        <v>13814</v>
      </c>
    </row>
    <row r="7" spans="1:5" s="96" customFormat="1" ht="26.25" customHeight="1">
      <c r="A7" s="171" t="s">
        <v>858</v>
      </c>
      <c r="B7" s="172" t="s">
        <v>859</v>
      </c>
      <c r="C7" s="173">
        <v>5015</v>
      </c>
      <c r="E7" s="97"/>
    </row>
    <row r="8" spans="1:5" s="63" customFormat="1" ht="26.25" customHeight="1">
      <c r="A8" s="171" t="s">
        <v>860</v>
      </c>
      <c r="B8" s="172" t="s">
        <v>861</v>
      </c>
      <c r="C8" s="173">
        <v>951</v>
      </c>
    </row>
    <row r="9" spans="1:5" s="68" customFormat="1" ht="26.25" customHeight="1">
      <c r="A9" s="171" t="s">
        <v>862</v>
      </c>
      <c r="B9" s="172" t="s">
        <v>863</v>
      </c>
      <c r="C9" s="173">
        <v>3</v>
      </c>
    </row>
    <row r="10" spans="1:5" s="63" customFormat="1" ht="26.25" customHeight="1">
      <c r="A10" s="171" t="s">
        <v>864</v>
      </c>
      <c r="B10" s="172" t="s">
        <v>865</v>
      </c>
      <c r="C10" s="173"/>
      <c r="E10" s="69"/>
    </row>
    <row r="11" spans="1:5" s="63" customFormat="1" ht="26.25" customHeight="1">
      <c r="A11" s="171" t="s">
        <v>866</v>
      </c>
      <c r="B11" s="172" t="s">
        <v>867</v>
      </c>
      <c r="C11" s="173">
        <v>7845</v>
      </c>
    </row>
    <row r="12" spans="1:5" s="68" customFormat="1" ht="26.25" customHeight="1">
      <c r="A12" s="169" t="s">
        <v>868</v>
      </c>
      <c r="B12" s="170" t="s">
        <v>869</v>
      </c>
      <c r="C12" s="161">
        <v>3211</v>
      </c>
    </row>
    <row r="13" spans="1:5" s="63" customFormat="1" ht="26.25" customHeight="1">
      <c r="A13" s="171" t="s">
        <v>870</v>
      </c>
      <c r="B13" s="172" t="s">
        <v>871</v>
      </c>
      <c r="C13" s="173">
        <v>3202</v>
      </c>
      <c r="E13" s="69"/>
    </row>
    <row r="14" spans="1:5" s="63" customFormat="1" ht="26.25" customHeight="1">
      <c r="A14" s="171" t="s">
        <v>577</v>
      </c>
      <c r="B14" s="172" t="s">
        <v>872</v>
      </c>
      <c r="C14" s="173"/>
    </row>
    <row r="15" spans="1:5" s="68" customFormat="1" ht="26.25" customHeight="1">
      <c r="A15" s="171" t="s">
        <v>578</v>
      </c>
      <c r="B15" s="172" t="s">
        <v>873</v>
      </c>
      <c r="C15" s="173">
        <v>9</v>
      </c>
    </row>
    <row r="16" spans="1:5" s="63" customFormat="1" ht="26.25" customHeight="1">
      <c r="A16" s="171" t="s">
        <v>874</v>
      </c>
      <c r="B16" s="172" t="s">
        <v>875</v>
      </c>
      <c r="C16" s="173"/>
      <c r="E16" s="69"/>
    </row>
    <row r="17" spans="1:5" s="68" customFormat="1" ht="26.25" customHeight="1">
      <c r="A17" s="169" t="s">
        <v>876</v>
      </c>
      <c r="B17" s="170" t="s">
        <v>877</v>
      </c>
      <c r="C17" s="161">
        <v>120</v>
      </c>
    </row>
    <row r="18" spans="1:5" s="68" customFormat="1" ht="26.25" customHeight="1">
      <c r="A18" s="171" t="s">
        <v>878</v>
      </c>
      <c r="B18" s="172" t="s">
        <v>879</v>
      </c>
      <c r="C18" s="173">
        <v>119</v>
      </c>
    </row>
    <row r="19" spans="1:5" s="63" customFormat="1" ht="26.25" customHeight="1">
      <c r="A19" s="171" t="s">
        <v>579</v>
      </c>
      <c r="B19" s="172" t="s">
        <v>880</v>
      </c>
      <c r="C19" s="173"/>
      <c r="E19" s="69"/>
    </row>
    <row r="20" spans="1:5" s="63" customFormat="1" ht="26.25" customHeight="1">
      <c r="A20" s="171" t="s">
        <v>580</v>
      </c>
      <c r="B20" s="172" t="s">
        <v>881</v>
      </c>
      <c r="C20" s="173">
        <v>1</v>
      </c>
    </row>
    <row r="21" spans="1:5" s="68" customFormat="1" ht="26.25" customHeight="1">
      <c r="A21" s="171" t="s">
        <v>882</v>
      </c>
      <c r="B21" s="172" t="s">
        <v>883</v>
      </c>
      <c r="C21" s="173"/>
    </row>
    <row r="22" spans="1:5" s="68" customFormat="1" ht="26.25" customHeight="1">
      <c r="A22" s="169" t="s">
        <v>884</v>
      </c>
      <c r="B22" s="170" t="s">
        <v>885</v>
      </c>
      <c r="C22" s="161">
        <v>2047</v>
      </c>
    </row>
    <row r="23" spans="1:5" ht="26.25" customHeight="1">
      <c r="A23" s="171" t="s">
        <v>886</v>
      </c>
      <c r="B23" s="172" t="s">
        <v>887</v>
      </c>
      <c r="C23" s="174">
        <v>345</v>
      </c>
    </row>
    <row r="24" spans="1:5" ht="26.25" customHeight="1">
      <c r="A24" s="171" t="s">
        <v>581</v>
      </c>
      <c r="B24" s="172" t="s">
        <v>888</v>
      </c>
      <c r="C24" s="174">
        <v>1631</v>
      </c>
    </row>
    <row r="25" spans="1:5" ht="26.25" customHeight="1">
      <c r="A25" s="171" t="s">
        <v>582</v>
      </c>
      <c r="B25" s="172" t="s">
        <v>889</v>
      </c>
      <c r="C25" s="174">
        <v>70</v>
      </c>
    </row>
    <row r="26" spans="1:5" ht="26.25" customHeight="1">
      <c r="A26" s="171" t="s">
        <v>583</v>
      </c>
      <c r="B26" s="172" t="s">
        <v>890</v>
      </c>
      <c r="C26" s="174"/>
    </row>
    <row r="27" spans="1:5" ht="26.25" customHeight="1">
      <c r="A27" s="171" t="s">
        <v>584</v>
      </c>
      <c r="B27" s="172" t="s">
        <v>891</v>
      </c>
      <c r="C27" s="174"/>
    </row>
    <row r="28" spans="1:5" ht="26.25" customHeight="1">
      <c r="A28" s="171" t="s">
        <v>892</v>
      </c>
      <c r="B28" s="172" t="s">
        <v>893</v>
      </c>
      <c r="C28" s="174">
        <v>1</v>
      </c>
    </row>
    <row r="29" spans="1:5" s="218" customFormat="1" ht="26.25" customHeight="1">
      <c r="A29" s="169" t="s">
        <v>894</v>
      </c>
      <c r="B29" s="170" t="s">
        <v>895</v>
      </c>
      <c r="C29" s="175">
        <v>3955</v>
      </c>
    </row>
    <row r="30" spans="1:5" ht="26.25" customHeight="1">
      <c r="A30" s="171" t="s">
        <v>896</v>
      </c>
      <c r="B30" s="172" t="s">
        <v>897</v>
      </c>
      <c r="C30" s="174">
        <v>3955</v>
      </c>
    </row>
    <row r="31" spans="1:5" ht="26.25" customHeight="1">
      <c r="A31" s="171" t="s">
        <v>585</v>
      </c>
      <c r="B31" s="172" t="s">
        <v>898</v>
      </c>
      <c r="C31" s="174"/>
    </row>
    <row r="32" spans="1:5" ht="26.25" customHeight="1">
      <c r="A32" s="171" t="s">
        <v>586</v>
      </c>
      <c r="B32" s="172" t="s">
        <v>899</v>
      </c>
      <c r="C32" s="174"/>
    </row>
    <row r="33" spans="1:3" ht="26.25" customHeight="1">
      <c r="A33" s="171" t="s">
        <v>587</v>
      </c>
      <c r="B33" s="172" t="s">
        <v>900</v>
      </c>
      <c r="C33" s="174"/>
    </row>
    <row r="34" spans="1:3" ht="26.25" customHeight="1">
      <c r="A34" s="171" t="s">
        <v>901</v>
      </c>
      <c r="B34" s="172" t="s">
        <v>902</v>
      </c>
      <c r="C34" s="174"/>
    </row>
    <row r="35" spans="1:3" s="218" customFormat="1" ht="26.25" customHeight="1">
      <c r="A35" s="169" t="s">
        <v>903</v>
      </c>
      <c r="B35" s="170" t="s">
        <v>904</v>
      </c>
      <c r="C35" s="175">
        <v>4410</v>
      </c>
    </row>
    <row r="36" spans="1:3" ht="26.25" customHeight="1">
      <c r="A36" s="171" t="s">
        <v>909</v>
      </c>
      <c r="B36" s="172" t="s">
        <v>910</v>
      </c>
      <c r="C36" s="174">
        <v>1342</v>
      </c>
    </row>
    <row r="37" spans="1:3" ht="26.25" customHeight="1">
      <c r="A37" s="171" t="s">
        <v>588</v>
      </c>
      <c r="B37" s="172" t="s">
        <v>905</v>
      </c>
      <c r="C37" s="174">
        <v>3067</v>
      </c>
    </row>
    <row r="38" spans="1:3" ht="24" customHeight="1">
      <c r="A38" s="172" t="s">
        <v>911</v>
      </c>
      <c r="B38" s="172" t="s">
        <v>912</v>
      </c>
      <c r="C38" s="174">
        <v>1</v>
      </c>
    </row>
    <row r="39" spans="1:3" ht="24" customHeight="1">
      <c r="A39" s="172" t="s">
        <v>913</v>
      </c>
      <c r="B39" s="172" t="s">
        <v>914</v>
      </c>
      <c r="C39" s="219"/>
    </row>
    <row r="40" spans="1:3" ht="24" customHeight="1">
      <c r="A40" s="247" t="s">
        <v>906</v>
      </c>
      <c r="B40" s="247" t="s">
        <v>907</v>
      </c>
      <c r="C40" s="232">
        <v>7991</v>
      </c>
    </row>
    <row r="41" spans="1:3" ht="24" customHeight="1">
      <c r="A41" s="170" t="s">
        <v>917</v>
      </c>
      <c r="B41" s="247" t="s">
        <v>908</v>
      </c>
      <c r="C41" s="232">
        <v>7991</v>
      </c>
    </row>
    <row r="42" spans="1:3" ht="24" customHeight="1">
      <c r="A42" s="172" t="s">
        <v>915</v>
      </c>
      <c r="B42" s="172" t="s">
        <v>916</v>
      </c>
      <c r="C42" s="248">
        <v>7991</v>
      </c>
    </row>
    <row r="43" spans="1:3" ht="24" customHeight="1">
      <c r="A43" s="284" t="s">
        <v>918</v>
      </c>
      <c r="B43" s="284"/>
      <c r="C43" s="231">
        <f>SUM(C5+C40)</f>
        <v>35548</v>
      </c>
    </row>
  </sheetData>
  <mergeCells count="2">
    <mergeCell ref="A2:C2"/>
    <mergeCell ref="A43:B43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6"/>
  <sheetViews>
    <sheetView topLeftCell="A3" workbookViewId="0">
      <selection activeCell="B27" sqref="B27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27</v>
      </c>
    </row>
    <row r="2" spans="1:24" ht="28.5" customHeight="1">
      <c r="A2" s="261" t="s">
        <v>62</v>
      </c>
      <c r="B2" s="262"/>
      <c r="F2" s="27"/>
      <c r="G2" s="27"/>
      <c r="H2" s="27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57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24" customHeight="1">
      <c r="A5" s="126" t="s">
        <v>120</v>
      </c>
      <c r="B5" s="127">
        <v>9896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F5-#REF!</f>
        <v>#REF!</v>
      </c>
      <c r="J5" s="4" t="e">
        <f>H5-#REF!</f>
        <v>#REF!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L5-#REF!</f>
        <v>#REF!</v>
      </c>
      <c r="P5" s="4" t="e">
        <f>N5-#REF!</f>
        <v>#REF!</v>
      </c>
      <c r="R5" s="4">
        <v>717759</v>
      </c>
      <c r="T5" s="53" t="s">
        <v>6</v>
      </c>
      <c r="U5" s="53" t="s">
        <v>19</v>
      </c>
      <c r="V5" s="53">
        <v>659380.53</v>
      </c>
      <c r="W5" s="4" t="e">
        <f>#REF!-V5</f>
        <v>#REF!</v>
      </c>
      <c r="X5" s="4" t="e">
        <f>T5-#REF!</f>
        <v>#REF!</v>
      </c>
    </row>
    <row r="6" spans="1:24" s="54" customFormat="1" ht="24" customHeight="1">
      <c r="A6" s="126" t="s">
        <v>121</v>
      </c>
      <c r="B6" s="127">
        <v>148</v>
      </c>
      <c r="D6" s="54">
        <v>7616.62</v>
      </c>
      <c r="F6" s="55" t="s">
        <v>5</v>
      </c>
      <c r="G6" s="55" t="s">
        <v>20</v>
      </c>
      <c r="H6" s="55">
        <v>7616.62</v>
      </c>
      <c r="I6" s="54" t="e">
        <f>F6-#REF!</f>
        <v>#REF!</v>
      </c>
      <c r="J6" s="54" t="e">
        <f>H6-#REF!</f>
        <v>#REF!</v>
      </c>
      <c r="L6" s="55" t="s">
        <v>5</v>
      </c>
      <c r="M6" s="55" t="s">
        <v>20</v>
      </c>
      <c r="N6" s="55">
        <v>7749.58</v>
      </c>
      <c r="O6" s="54" t="e">
        <f>L6-#REF!</f>
        <v>#REF!</v>
      </c>
      <c r="P6" s="54" t="e">
        <f>N6-#REF!</f>
        <v>#REF!</v>
      </c>
      <c r="T6" s="56" t="s">
        <v>5</v>
      </c>
      <c r="U6" s="56" t="s">
        <v>20</v>
      </c>
      <c r="V6" s="56">
        <v>8475.4699999999993</v>
      </c>
      <c r="W6" s="54" t="e">
        <f>#REF!-V6</f>
        <v>#REF!</v>
      </c>
      <c r="X6" s="54" t="e">
        <f>T6-#REF!</f>
        <v>#REF!</v>
      </c>
    </row>
    <row r="7" spans="1:24" s="57" customFormat="1" ht="24" customHeight="1">
      <c r="A7" s="126" t="s">
        <v>122</v>
      </c>
      <c r="B7" s="127">
        <v>2460</v>
      </c>
      <c r="D7" s="57">
        <v>3922.87</v>
      </c>
      <c r="F7" s="58" t="s">
        <v>4</v>
      </c>
      <c r="G7" s="58" t="s">
        <v>21</v>
      </c>
      <c r="H7" s="58">
        <v>3922.87</v>
      </c>
      <c r="I7" s="57" t="e">
        <f>F7-#REF!</f>
        <v>#REF!</v>
      </c>
      <c r="J7" s="57" t="e">
        <f>H7-#REF!</f>
        <v>#REF!</v>
      </c>
      <c r="K7" s="57">
        <v>750</v>
      </c>
      <c r="L7" s="58" t="s">
        <v>4</v>
      </c>
      <c r="M7" s="58" t="s">
        <v>21</v>
      </c>
      <c r="N7" s="58">
        <v>4041.81</v>
      </c>
      <c r="O7" s="57" t="e">
        <f>L7-#REF!</f>
        <v>#REF!</v>
      </c>
      <c r="P7" s="57" t="e">
        <f>N7-#REF!</f>
        <v>#REF!</v>
      </c>
      <c r="T7" s="59" t="s">
        <v>4</v>
      </c>
      <c r="U7" s="59" t="s">
        <v>21</v>
      </c>
      <c r="V7" s="59">
        <v>4680.9399999999996</v>
      </c>
      <c r="W7" s="57" t="e">
        <f>#REF!-V7</f>
        <v>#REF!</v>
      </c>
      <c r="X7" s="57" t="e">
        <f>T7-#REF!</f>
        <v>#REF!</v>
      </c>
    </row>
    <row r="8" spans="1:24" s="3" customFormat="1" ht="24" customHeight="1">
      <c r="A8" s="126" t="s">
        <v>123</v>
      </c>
      <c r="B8" s="127">
        <v>18979</v>
      </c>
      <c r="C8" s="44"/>
      <c r="D8" s="44">
        <v>135.6</v>
      </c>
      <c r="F8" s="40" t="s">
        <v>3</v>
      </c>
      <c r="G8" s="40" t="s">
        <v>22</v>
      </c>
      <c r="H8" s="41">
        <v>135.6</v>
      </c>
      <c r="I8" s="2" t="e">
        <f>F8-#REF!</f>
        <v>#REF!</v>
      </c>
      <c r="J8" s="38" t="e">
        <f>H8-#REF!</f>
        <v>#REF!</v>
      </c>
      <c r="K8" s="38"/>
      <c r="L8" s="40" t="s">
        <v>3</v>
      </c>
      <c r="M8" s="40" t="s">
        <v>22</v>
      </c>
      <c r="N8" s="41">
        <v>135.6</v>
      </c>
      <c r="O8" s="2" t="e">
        <f>L8-#REF!</f>
        <v>#REF!</v>
      </c>
      <c r="P8" s="38" t="e">
        <f>N8-#REF!</f>
        <v>#REF!</v>
      </c>
      <c r="T8" s="42" t="s">
        <v>3</v>
      </c>
      <c r="U8" s="42" t="s">
        <v>22</v>
      </c>
      <c r="V8" s="43">
        <v>135.6</v>
      </c>
      <c r="W8" s="3" t="e">
        <f>#REF!-V8</f>
        <v>#REF!</v>
      </c>
      <c r="X8" s="3" t="e">
        <f>T8-#REF!</f>
        <v>#REF!</v>
      </c>
    </row>
    <row r="9" spans="1:24" s="3" customFormat="1" ht="24" customHeight="1">
      <c r="A9" s="126" t="s">
        <v>124</v>
      </c>
      <c r="B9" s="127">
        <v>472</v>
      </c>
      <c r="C9" s="38">
        <v>105429</v>
      </c>
      <c r="D9" s="39">
        <v>595734.14</v>
      </c>
      <c r="E9" s="3">
        <f>104401+13602</f>
        <v>118003</v>
      </c>
      <c r="F9" s="40" t="s">
        <v>6</v>
      </c>
      <c r="G9" s="40" t="s">
        <v>19</v>
      </c>
      <c r="H9" s="41">
        <v>596221.15</v>
      </c>
      <c r="I9" s="2" t="e">
        <f>F9-#REF!</f>
        <v>#REF!</v>
      </c>
      <c r="J9" s="38" t="e">
        <f>H9-#REF!</f>
        <v>#REF!</v>
      </c>
      <c r="K9" s="38">
        <v>75943</v>
      </c>
      <c r="L9" s="40" t="s">
        <v>6</v>
      </c>
      <c r="M9" s="40" t="s">
        <v>19</v>
      </c>
      <c r="N9" s="41">
        <v>643048.94999999995</v>
      </c>
      <c r="O9" s="2" t="e">
        <f>L9-#REF!</f>
        <v>#REF!</v>
      </c>
      <c r="P9" s="38" t="e">
        <f>N9-#REF!</f>
        <v>#REF!</v>
      </c>
      <c r="R9" s="3">
        <v>717759</v>
      </c>
      <c r="T9" s="42" t="s">
        <v>6</v>
      </c>
      <c r="U9" s="42" t="s">
        <v>19</v>
      </c>
      <c r="V9" s="43">
        <v>659380.53</v>
      </c>
      <c r="W9" s="3" t="e">
        <f>#REF!-V9</f>
        <v>#REF!</v>
      </c>
      <c r="X9" s="3" t="e">
        <f>T9-#REF!</f>
        <v>#REF!</v>
      </c>
    </row>
    <row r="10" spans="1:24" s="3" customFormat="1" ht="24" customHeight="1">
      <c r="A10" s="126" t="s">
        <v>125</v>
      </c>
      <c r="B10" s="127">
        <v>553</v>
      </c>
      <c r="C10" s="38"/>
      <c r="D10" s="38">
        <v>7616.62</v>
      </c>
      <c r="F10" s="40" t="s">
        <v>5</v>
      </c>
      <c r="G10" s="40" t="s">
        <v>20</v>
      </c>
      <c r="H10" s="41">
        <v>7616.62</v>
      </c>
      <c r="I10" s="2" t="e">
        <f>F10-#REF!</f>
        <v>#REF!</v>
      </c>
      <c r="J10" s="38" t="e">
        <f>H10-#REF!</f>
        <v>#REF!</v>
      </c>
      <c r="K10" s="38"/>
      <c r="L10" s="40" t="s">
        <v>5</v>
      </c>
      <c r="M10" s="40" t="s">
        <v>20</v>
      </c>
      <c r="N10" s="41">
        <v>7749.58</v>
      </c>
      <c r="O10" s="2" t="e">
        <f>L10-#REF!</f>
        <v>#REF!</v>
      </c>
      <c r="P10" s="38" t="e">
        <f>N10-#REF!</f>
        <v>#REF!</v>
      </c>
      <c r="T10" s="42" t="s">
        <v>5</v>
      </c>
      <c r="U10" s="42" t="s">
        <v>20</v>
      </c>
      <c r="V10" s="43">
        <v>8475.4699999999993</v>
      </c>
      <c r="W10" s="3" t="e">
        <f>#REF!-V10</f>
        <v>#REF!</v>
      </c>
      <c r="X10" s="3" t="e">
        <f>T10-#REF!</f>
        <v>#REF!</v>
      </c>
    </row>
    <row r="11" spans="1:24" s="3" customFormat="1" ht="24" customHeight="1">
      <c r="A11" s="126" t="s">
        <v>126</v>
      </c>
      <c r="B11" s="127">
        <v>4675</v>
      </c>
      <c r="C11" s="38"/>
      <c r="D11" s="38"/>
      <c r="F11" s="40"/>
      <c r="G11" s="40"/>
      <c r="H11" s="41"/>
      <c r="I11" s="2"/>
      <c r="J11" s="38"/>
      <c r="K11" s="38"/>
      <c r="L11" s="40"/>
      <c r="M11" s="40"/>
      <c r="N11" s="41"/>
      <c r="O11" s="2"/>
      <c r="P11" s="38"/>
      <c r="T11" s="42"/>
      <c r="U11" s="42"/>
      <c r="V11" s="43"/>
    </row>
    <row r="12" spans="1:24" s="3" customFormat="1" ht="24" customHeight="1">
      <c r="A12" s="126" t="s">
        <v>127</v>
      </c>
      <c r="B12" s="127">
        <v>3793</v>
      </c>
      <c r="C12" s="38"/>
      <c r="D12" s="38">
        <v>3922.87</v>
      </c>
      <c r="F12" s="40" t="s">
        <v>4</v>
      </c>
      <c r="G12" s="40" t="s">
        <v>21</v>
      </c>
      <c r="H12" s="41">
        <v>3922.87</v>
      </c>
      <c r="I12" s="2" t="e">
        <f>F12-#REF!</f>
        <v>#REF!</v>
      </c>
      <c r="J12" s="38" t="e">
        <f>H12-#REF!</f>
        <v>#REF!</v>
      </c>
      <c r="K12" s="38">
        <v>750</v>
      </c>
      <c r="L12" s="40" t="s">
        <v>4</v>
      </c>
      <c r="M12" s="40" t="s">
        <v>21</v>
      </c>
      <c r="N12" s="41">
        <v>4041.81</v>
      </c>
      <c r="O12" s="2" t="e">
        <f>L12-#REF!</f>
        <v>#REF!</v>
      </c>
      <c r="P12" s="38" t="e">
        <f>N12-#REF!</f>
        <v>#REF!</v>
      </c>
      <c r="T12" s="42" t="s">
        <v>4</v>
      </c>
      <c r="U12" s="42" t="s">
        <v>21</v>
      </c>
      <c r="V12" s="43">
        <v>4680.9399999999996</v>
      </c>
      <c r="W12" s="3" t="e">
        <f>#REF!-V12</f>
        <v>#REF!</v>
      </c>
      <c r="X12" s="3" t="e">
        <f>T12-#REF!</f>
        <v>#REF!</v>
      </c>
    </row>
    <row r="13" spans="1:24" s="3" customFormat="1" ht="24" customHeight="1">
      <c r="A13" s="126" t="s">
        <v>128</v>
      </c>
      <c r="B13" s="127">
        <v>1808</v>
      </c>
      <c r="C13" s="38"/>
      <c r="D13" s="38">
        <v>3922.87</v>
      </c>
      <c r="F13" s="40" t="s">
        <v>4</v>
      </c>
      <c r="G13" s="40" t="s">
        <v>21</v>
      </c>
      <c r="H13" s="41">
        <v>3922.87</v>
      </c>
      <c r="I13" s="2" t="e">
        <f>F13-#REF!</f>
        <v>#REF!</v>
      </c>
      <c r="J13" s="38" t="e">
        <f>H13-#REF!</f>
        <v>#REF!</v>
      </c>
      <c r="K13" s="38">
        <v>750</v>
      </c>
      <c r="L13" s="40" t="s">
        <v>4</v>
      </c>
      <c r="M13" s="40" t="s">
        <v>21</v>
      </c>
      <c r="N13" s="41">
        <v>4041.81</v>
      </c>
      <c r="O13" s="2" t="e">
        <f>L13-#REF!</f>
        <v>#REF!</v>
      </c>
      <c r="P13" s="38" t="e">
        <f>N13-#REF!</f>
        <v>#REF!</v>
      </c>
      <c r="T13" s="42" t="s">
        <v>4</v>
      </c>
      <c r="U13" s="42" t="s">
        <v>21</v>
      </c>
      <c r="V13" s="43">
        <v>4680.9399999999996</v>
      </c>
      <c r="W13" s="3" t="e">
        <f>#REF!-V13</f>
        <v>#REF!</v>
      </c>
      <c r="X13" s="3" t="e">
        <f>T13-#REF!</f>
        <v>#REF!</v>
      </c>
    </row>
    <row r="14" spans="1:24" s="3" customFormat="1" ht="24" customHeight="1">
      <c r="A14" s="126" t="s">
        <v>129</v>
      </c>
      <c r="B14" s="127">
        <v>14772</v>
      </c>
      <c r="C14" s="44"/>
      <c r="D14" s="44">
        <v>135.6</v>
      </c>
      <c r="F14" s="40" t="s">
        <v>3</v>
      </c>
      <c r="G14" s="40" t="s">
        <v>22</v>
      </c>
      <c r="H14" s="41">
        <v>135.6</v>
      </c>
      <c r="I14" s="2" t="e">
        <f>F14-#REF!</f>
        <v>#REF!</v>
      </c>
      <c r="J14" s="38" t="e">
        <f>H14-#REF!</f>
        <v>#REF!</v>
      </c>
      <c r="K14" s="38"/>
      <c r="L14" s="40" t="s">
        <v>3</v>
      </c>
      <c r="M14" s="40" t="s">
        <v>22</v>
      </c>
      <c r="N14" s="41">
        <v>135.6</v>
      </c>
      <c r="O14" s="2" t="e">
        <f>L14-#REF!</f>
        <v>#REF!</v>
      </c>
      <c r="P14" s="38" t="e">
        <f>N14-#REF!</f>
        <v>#REF!</v>
      </c>
      <c r="T14" s="42" t="s">
        <v>3</v>
      </c>
      <c r="U14" s="42" t="s">
        <v>22</v>
      </c>
      <c r="V14" s="43">
        <v>135.6</v>
      </c>
      <c r="W14" s="3" t="e">
        <f>#REF!-V14</f>
        <v>#REF!</v>
      </c>
      <c r="X14" s="3" t="e">
        <f>T14-#REF!</f>
        <v>#REF!</v>
      </c>
    </row>
    <row r="15" spans="1:24" s="3" customFormat="1" ht="24" customHeight="1">
      <c r="A15" s="126" t="s">
        <v>130</v>
      </c>
      <c r="B15" s="127">
        <v>4560</v>
      </c>
      <c r="F15" s="35" t="str">
        <f>""</f>
        <v/>
      </c>
      <c r="G15" s="35" t="str">
        <f>""</f>
        <v/>
      </c>
      <c r="H15" s="35" t="str">
        <f>""</f>
        <v/>
      </c>
      <c r="I15" s="2"/>
      <c r="L15" s="35" t="str">
        <f>""</f>
        <v/>
      </c>
      <c r="M15" s="36" t="str">
        <f>""</f>
        <v/>
      </c>
      <c r="N15" s="35" t="str">
        <f>""</f>
        <v/>
      </c>
      <c r="V15" s="7" t="e">
        <f>V16+#REF!+#REF!+#REF!+#REF!+#REF!+#REF!+#REF!+#REF!+#REF!+#REF!+#REF!+#REF!+#REF!+#REF!+#REF!+#REF!+#REF!+#REF!+#REF!+#REF!</f>
        <v>#REF!</v>
      </c>
      <c r="W15" s="7" t="e">
        <f>W16+#REF!+#REF!+#REF!+#REF!+#REF!+#REF!+#REF!+#REF!+#REF!+#REF!+#REF!+#REF!+#REF!+#REF!+#REF!+#REF!+#REF!+#REF!+#REF!+#REF!</f>
        <v>#REF!</v>
      </c>
    </row>
    <row r="16" spans="1:24" ht="24" customHeight="1">
      <c r="A16" s="126" t="s">
        <v>131</v>
      </c>
      <c r="B16" s="127">
        <v>27</v>
      </c>
      <c r="P16" s="45"/>
      <c r="T16" s="46" t="s">
        <v>2</v>
      </c>
      <c r="U16" s="46" t="s">
        <v>24</v>
      </c>
      <c r="V16" s="47">
        <v>19998</v>
      </c>
      <c r="W16" s="27">
        <f>B27-V16</f>
        <v>-19998</v>
      </c>
      <c r="X16" s="27">
        <f>T16-A27</f>
        <v>232</v>
      </c>
    </row>
    <row r="17" spans="1:24" ht="24" customHeight="1">
      <c r="A17" s="126" t="s">
        <v>132</v>
      </c>
      <c r="B17" s="127">
        <v>36</v>
      </c>
      <c r="P17" s="45"/>
      <c r="T17" s="46" t="s">
        <v>1</v>
      </c>
      <c r="U17" s="46" t="s">
        <v>25</v>
      </c>
      <c r="V17" s="47">
        <v>19998</v>
      </c>
      <c r="W17" s="27">
        <f>B28-V17</f>
        <v>-19998</v>
      </c>
      <c r="X17" s="27">
        <f>T17-A28</f>
        <v>23203</v>
      </c>
    </row>
    <row r="18" spans="1:24" ht="24" customHeight="1">
      <c r="A18" s="126" t="s">
        <v>133</v>
      </c>
      <c r="B18" s="127">
        <v>536</v>
      </c>
      <c r="P18" s="45"/>
      <c r="T18" s="46" t="s">
        <v>0</v>
      </c>
      <c r="U18" s="46" t="s">
        <v>26</v>
      </c>
      <c r="V18" s="47">
        <v>19998</v>
      </c>
      <c r="W18" s="27">
        <f>B29-V18</f>
        <v>-19998</v>
      </c>
      <c r="X18" s="27">
        <f>T18-A29</f>
        <v>2320301</v>
      </c>
    </row>
    <row r="19" spans="1:24" ht="24" customHeight="1">
      <c r="A19" s="126" t="s">
        <v>619</v>
      </c>
      <c r="B19" s="127">
        <v>4</v>
      </c>
      <c r="P19" s="45"/>
      <c r="T19" s="46"/>
      <c r="U19" s="46"/>
      <c r="V19" s="47"/>
    </row>
    <row r="20" spans="1:24" ht="24" customHeight="1">
      <c r="A20" s="126" t="s">
        <v>134</v>
      </c>
      <c r="B20" s="127">
        <v>911</v>
      </c>
      <c r="P20" s="45"/>
    </row>
    <row r="21" spans="1:24" ht="24" customHeight="1">
      <c r="A21" s="126" t="s">
        <v>135</v>
      </c>
      <c r="B21" s="127">
        <v>831</v>
      </c>
      <c r="P21" s="45"/>
    </row>
    <row r="22" spans="1:24" ht="24" customHeight="1">
      <c r="A22" s="126" t="s">
        <v>136</v>
      </c>
      <c r="B22" s="127">
        <v>2500</v>
      </c>
      <c r="P22" s="45"/>
    </row>
    <row r="23" spans="1:24" ht="24" customHeight="1">
      <c r="A23" s="126" t="s">
        <v>137</v>
      </c>
      <c r="B23" s="127">
        <v>13304</v>
      </c>
      <c r="P23" s="45"/>
    </row>
    <row r="24" spans="1:24" ht="24" customHeight="1">
      <c r="A24" s="126" t="s">
        <v>138</v>
      </c>
      <c r="B24" s="127">
        <v>7000</v>
      </c>
      <c r="P24" s="45"/>
    </row>
    <row r="25" spans="1:24" ht="24" customHeight="1">
      <c r="A25" s="126" t="s">
        <v>620</v>
      </c>
      <c r="B25" s="127">
        <v>200</v>
      </c>
      <c r="P25" s="45"/>
    </row>
    <row r="26" spans="1:24">
      <c r="A26" s="101" t="s">
        <v>7</v>
      </c>
      <c r="B26" s="8">
        <f>SUM(B5:B25)</f>
        <v>87465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45"/>
  </sheetPr>
  <dimension ref="A1:Y34"/>
  <sheetViews>
    <sheetView topLeftCell="A7" workbookViewId="0">
      <selection activeCell="C34" sqref="C3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1.75" customHeight="1">
      <c r="A1" s="26" t="s">
        <v>99</v>
      </c>
    </row>
    <row r="2" spans="1:25" ht="23.25">
      <c r="A2" s="261" t="s">
        <v>80</v>
      </c>
      <c r="B2" s="263"/>
      <c r="C2" s="262"/>
      <c r="G2" s="27"/>
      <c r="H2" s="27"/>
      <c r="I2" s="27"/>
    </row>
    <row r="3" spans="1:25" s="3" customFormat="1" ht="21" customHeight="1">
      <c r="A3" s="4"/>
      <c r="C3" s="2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2" t="s">
        <v>14</v>
      </c>
      <c r="B4" s="33" t="s">
        <v>15</v>
      </c>
      <c r="C4" s="34" t="s">
        <v>28</v>
      </c>
      <c r="G4" s="35" t="s">
        <v>16</v>
      </c>
      <c r="H4" s="35" t="s">
        <v>17</v>
      </c>
      <c r="I4" s="35" t="s">
        <v>18</v>
      </c>
      <c r="J4" s="2"/>
      <c r="M4" s="35" t="s">
        <v>16</v>
      </c>
      <c r="N4" s="36" t="s">
        <v>17</v>
      </c>
      <c r="O4" s="35" t="s">
        <v>18</v>
      </c>
    </row>
    <row r="5" spans="1:25" s="76" customFormat="1" ht="26.25" customHeight="1">
      <c r="A5" s="169">
        <v>209</v>
      </c>
      <c r="B5" s="170" t="s">
        <v>919</v>
      </c>
      <c r="C5" s="165">
        <v>27046</v>
      </c>
      <c r="D5" s="249">
        <v>105429</v>
      </c>
      <c r="E5" s="250">
        <v>595734.14</v>
      </c>
      <c r="F5" s="76">
        <f>104401+13602</f>
        <v>118003</v>
      </c>
      <c r="G5" s="251" t="s">
        <v>6</v>
      </c>
      <c r="H5" s="251" t="s">
        <v>687</v>
      </c>
      <c r="I5" s="252">
        <v>596221.15</v>
      </c>
      <c r="J5" s="253" t="e">
        <f>G5-#REF!</f>
        <v>#REF!</v>
      </c>
      <c r="K5" s="249">
        <f t="shared" ref="K5:K14" si="0">I5-C5</f>
        <v>569175.15</v>
      </c>
      <c r="L5" s="249">
        <v>75943</v>
      </c>
      <c r="M5" s="251" t="s">
        <v>6</v>
      </c>
      <c r="N5" s="251" t="s">
        <v>687</v>
      </c>
      <c r="O5" s="252">
        <v>643048.94999999995</v>
      </c>
      <c r="P5" s="253" t="e">
        <f>M5-#REF!</f>
        <v>#REF!</v>
      </c>
      <c r="Q5" s="249">
        <f t="shared" ref="Q5:Q14" si="1">O5-C5</f>
        <v>616002.94999999995</v>
      </c>
      <c r="S5" s="76">
        <v>717759</v>
      </c>
      <c r="U5" s="254" t="s">
        <v>6</v>
      </c>
      <c r="V5" s="254" t="s">
        <v>687</v>
      </c>
      <c r="W5" s="255">
        <v>659380.53</v>
      </c>
      <c r="X5" s="76">
        <f t="shared" ref="X5:X14" si="2">C5-W5</f>
        <v>-632334.53</v>
      </c>
      <c r="Y5" s="76" t="e">
        <f>U5-#REF!</f>
        <v>#REF!</v>
      </c>
    </row>
    <row r="6" spans="1:25" s="86" customFormat="1" ht="26.25" customHeight="1">
      <c r="A6" s="171" t="s">
        <v>920</v>
      </c>
      <c r="B6" s="172" t="s">
        <v>921</v>
      </c>
      <c r="C6" s="164">
        <v>13818</v>
      </c>
      <c r="D6" s="85"/>
      <c r="E6" s="85">
        <v>7616.62</v>
      </c>
      <c r="G6" s="55" t="s">
        <v>5</v>
      </c>
      <c r="H6" s="55" t="s">
        <v>20</v>
      </c>
      <c r="I6" s="87">
        <v>7616.62</v>
      </c>
      <c r="J6" s="88" t="e">
        <f>G6-#REF!</f>
        <v>#REF!</v>
      </c>
      <c r="K6" s="85">
        <f t="shared" si="0"/>
        <v>-6201.38</v>
      </c>
      <c r="L6" s="85"/>
      <c r="M6" s="55" t="s">
        <v>5</v>
      </c>
      <c r="N6" s="55" t="s">
        <v>20</v>
      </c>
      <c r="O6" s="87">
        <v>7749.58</v>
      </c>
      <c r="P6" s="88" t="e">
        <f>M6-#REF!</f>
        <v>#REF!</v>
      </c>
      <c r="Q6" s="85">
        <f t="shared" si="1"/>
        <v>-6068.42</v>
      </c>
      <c r="U6" s="56" t="s">
        <v>5</v>
      </c>
      <c r="V6" s="56" t="s">
        <v>20</v>
      </c>
      <c r="W6" s="89">
        <v>8475.4699999999993</v>
      </c>
      <c r="X6" s="86">
        <f t="shared" si="2"/>
        <v>5342.5300000000007</v>
      </c>
      <c r="Y6" s="86" t="e">
        <f>U6-#REF!</f>
        <v>#REF!</v>
      </c>
    </row>
    <row r="7" spans="1:25" s="91" customFormat="1" ht="26.25" customHeight="1">
      <c r="A7" s="171" t="s">
        <v>922</v>
      </c>
      <c r="B7" s="172" t="s">
        <v>923</v>
      </c>
      <c r="C7" s="164">
        <v>13394</v>
      </c>
      <c r="D7" s="90"/>
      <c r="E7" s="90">
        <v>3922.87</v>
      </c>
      <c r="G7" s="58" t="s">
        <v>4</v>
      </c>
      <c r="H7" s="58" t="s">
        <v>21</v>
      </c>
      <c r="I7" s="92">
        <v>3922.87</v>
      </c>
      <c r="J7" s="93" t="e">
        <f>G7-#REF!</f>
        <v>#REF!</v>
      </c>
      <c r="K7" s="90">
        <f t="shared" si="0"/>
        <v>-9471.130000000001</v>
      </c>
      <c r="L7" s="90">
        <v>750</v>
      </c>
      <c r="M7" s="58" t="s">
        <v>4</v>
      </c>
      <c r="N7" s="58" t="s">
        <v>21</v>
      </c>
      <c r="O7" s="92">
        <v>4041.81</v>
      </c>
      <c r="P7" s="93" t="e">
        <f>M7-#REF!</f>
        <v>#REF!</v>
      </c>
      <c r="Q7" s="90">
        <f t="shared" si="1"/>
        <v>-9352.19</v>
      </c>
      <c r="U7" s="59" t="s">
        <v>4</v>
      </c>
      <c r="V7" s="59" t="s">
        <v>21</v>
      </c>
      <c r="W7" s="94">
        <v>4680.9399999999996</v>
      </c>
      <c r="X7" s="91">
        <f t="shared" si="2"/>
        <v>8713.0600000000013</v>
      </c>
      <c r="Y7" s="91" t="e">
        <f>U7-#REF!</f>
        <v>#REF!</v>
      </c>
    </row>
    <row r="8" spans="1:25" s="3" customFormat="1" ht="26.25" customHeight="1">
      <c r="A8" s="171" t="s">
        <v>924</v>
      </c>
      <c r="B8" s="172" t="s">
        <v>925</v>
      </c>
      <c r="C8" s="164"/>
      <c r="D8" s="44"/>
      <c r="E8" s="44">
        <v>135.6</v>
      </c>
      <c r="G8" s="40" t="s">
        <v>3</v>
      </c>
      <c r="H8" s="40" t="s">
        <v>22</v>
      </c>
      <c r="I8" s="41">
        <v>135.6</v>
      </c>
      <c r="J8" s="2" t="e">
        <f>G8-#REF!</f>
        <v>#REF!</v>
      </c>
      <c r="K8" s="38">
        <f t="shared" si="0"/>
        <v>135.6</v>
      </c>
      <c r="L8" s="38"/>
      <c r="M8" s="40" t="s">
        <v>3</v>
      </c>
      <c r="N8" s="40" t="s">
        <v>22</v>
      </c>
      <c r="O8" s="41">
        <v>135.6</v>
      </c>
      <c r="P8" s="2" t="e">
        <f>M8-#REF!</f>
        <v>#REF!</v>
      </c>
      <c r="Q8" s="38">
        <f t="shared" si="1"/>
        <v>135.6</v>
      </c>
      <c r="U8" s="42" t="s">
        <v>3</v>
      </c>
      <c r="V8" s="42" t="s">
        <v>22</v>
      </c>
      <c r="W8" s="43">
        <v>135.6</v>
      </c>
      <c r="X8" s="3">
        <f t="shared" si="2"/>
        <v>-135.6</v>
      </c>
      <c r="Y8" s="3" t="e">
        <f>U8-#REF!</f>
        <v>#REF!</v>
      </c>
    </row>
    <row r="9" spans="1:25" s="3" customFormat="1" ht="26.25" customHeight="1">
      <c r="A9" s="171" t="s">
        <v>926</v>
      </c>
      <c r="B9" s="172" t="s">
        <v>927</v>
      </c>
      <c r="C9" s="164">
        <v>374</v>
      </c>
      <c r="D9" s="38"/>
      <c r="E9" s="38">
        <v>7616.62</v>
      </c>
      <c r="G9" s="40" t="s">
        <v>5</v>
      </c>
      <c r="H9" s="40" t="s">
        <v>20</v>
      </c>
      <c r="I9" s="41">
        <v>7616.62</v>
      </c>
      <c r="J9" s="2" t="e">
        <f>G9-#REF!</f>
        <v>#REF!</v>
      </c>
      <c r="K9" s="38">
        <f t="shared" ref="K9:K11" si="3">I9-C9</f>
        <v>7242.62</v>
      </c>
      <c r="L9" s="38"/>
      <c r="M9" s="40" t="s">
        <v>5</v>
      </c>
      <c r="N9" s="40" t="s">
        <v>20</v>
      </c>
      <c r="O9" s="41">
        <v>7749.58</v>
      </c>
      <c r="P9" s="2" t="e">
        <f>M9-#REF!</f>
        <v>#REF!</v>
      </c>
      <c r="Q9" s="38">
        <f t="shared" ref="Q9:Q11" si="4">O9-C9</f>
        <v>7375.58</v>
      </c>
      <c r="U9" s="42" t="s">
        <v>5</v>
      </c>
      <c r="V9" s="42" t="s">
        <v>20</v>
      </c>
      <c r="W9" s="43">
        <v>8475.4699999999993</v>
      </c>
      <c r="X9" s="3">
        <f t="shared" ref="X9:X11" si="5">C9-W9</f>
        <v>-8101.4699999999993</v>
      </c>
      <c r="Y9" s="3" t="e">
        <f>U9-#REF!</f>
        <v>#REF!</v>
      </c>
    </row>
    <row r="10" spans="1:25" s="3" customFormat="1" ht="26.25" customHeight="1">
      <c r="A10" s="171" t="s">
        <v>928</v>
      </c>
      <c r="B10" s="172" t="s">
        <v>929</v>
      </c>
      <c r="C10" s="164">
        <v>50</v>
      </c>
      <c r="D10" s="38"/>
      <c r="E10" s="38">
        <v>3922.87</v>
      </c>
      <c r="G10" s="40" t="s">
        <v>4</v>
      </c>
      <c r="H10" s="40" t="s">
        <v>21</v>
      </c>
      <c r="I10" s="41">
        <v>3922.87</v>
      </c>
      <c r="J10" s="2" t="e">
        <f>G10-#REF!</f>
        <v>#REF!</v>
      </c>
      <c r="K10" s="38">
        <f t="shared" si="3"/>
        <v>3872.87</v>
      </c>
      <c r="L10" s="38">
        <v>750</v>
      </c>
      <c r="M10" s="40" t="s">
        <v>4</v>
      </c>
      <c r="N10" s="40" t="s">
        <v>21</v>
      </c>
      <c r="O10" s="41">
        <v>4041.81</v>
      </c>
      <c r="P10" s="2" t="e">
        <f>M10-#REF!</f>
        <v>#REF!</v>
      </c>
      <c r="Q10" s="38">
        <f t="shared" si="4"/>
        <v>3991.81</v>
      </c>
      <c r="U10" s="42" t="s">
        <v>4</v>
      </c>
      <c r="V10" s="42" t="s">
        <v>21</v>
      </c>
      <c r="W10" s="43">
        <v>4680.9399999999996</v>
      </c>
      <c r="X10" s="3">
        <f t="shared" si="5"/>
        <v>-4630.9399999999996</v>
      </c>
      <c r="Y10" s="3" t="e">
        <f>U10-#REF!</f>
        <v>#REF!</v>
      </c>
    </row>
    <row r="11" spans="1:25" s="76" customFormat="1" ht="26.25" customHeight="1">
      <c r="A11" s="169" t="s">
        <v>930</v>
      </c>
      <c r="B11" s="170" t="s">
        <v>931</v>
      </c>
      <c r="C11" s="165">
        <v>3107</v>
      </c>
      <c r="D11" s="256"/>
      <c r="E11" s="256">
        <v>135.6</v>
      </c>
      <c r="G11" s="251" t="s">
        <v>3</v>
      </c>
      <c r="H11" s="251" t="s">
        <v>974</v>
      </c>
      <c r="I11" s="252">
        <v>135.6</v>
      </c>
      <c r="J11" s="253" t="e">
        <f>G11-#REF!</f>
        <v>#REF!</v>
      </c>
      <c r="K11" s="249">
        <f t="shared" si="3"/>
        <v>-2971.4</v>
      </c>
      <c r="L11" s="249"/>
      <c r="M11" s="251" t="s">
        <v>3</v>
      </c>
      <c r="N11" s="251" t="s">
        <v>974</v>
      </c>
      <c r="O11" s="252">
        <v>135.6</v>
      </c>
      <c r="P11" s="253" t="e">
        <f>M11-#REF!</f>
        <v>#REF!</v>
      </c>
      <c r="Q11" s="249">
        <f t="shared" si="4"/>
        <v>-2971.4</v>
      </c>
      <c r="U11" s="254" t="s">
        <v>3</v>
      </c>
      <c r="V11" s="254" t="s">
        <v>974</v>
      </c>
      <c r="W11" s="255">
        <v>135.6</v>
      </c>
      <c r="X11" s="76">
        <f t="shared" si="5"/>
        <v>2971.4</v>
      </c>
      <c r="Y11" s="76" t="e">
        <f>U11-#REF!</f>
        <v>#REF!</v>
      </c>
    </row>
    <row r="12" spans="1:25" s="3" customFormat="1" ht="26.25" customHeight="1">
      <c r="A12" s="171" t="s">
        <v>932</v>
      </c>
      <c r="B12" s="172" t="s">
        <v>933</v>
      </c>
      <c r="C12" s="164">
        <v>1612</v>
      </c>
      <c r="D12" s="38"/>
      <c r="E12" s="38">
        <v>7616.62</v>
      </c>
      <c r="G12" s="40" t="s">
        <v>5</v>
      </c>
      <c r="H12" s="40" t="s">
        <v>20</v>
      </c>
      <c r="I12" s="41">
        <v>7616.62</v>
      </c>
      <c r="J12" s="2" t="e">
        <f>G12-#REF!</f>
        <v>#REF!</v>
      </c>
      <c r="K12" s="38">
        <f t="shared" si="0"/>
        <v>6004.62</v>
      </c>
      <c r="L12" s="38"/>
      <c r="M12" s="40" t="s">
        <v>5</v>
      </c>
      <c r="N12" s="40" t="s">
        <v>20</v>
      </c>
      <c r="O12" s="41">
        <v>7749.58</v>
      </c>
      <c r="P12" s="2" t="e">
        <f>M12-#REF!</f>
        <v>#REF!</v>
      </c>
      <c r="Q12" s="38">
        <f t="shared" si="1"/>
        <v>6137.58</v>
      </c>
      <c r="U12" s="42" t="s">
        <v>5</v>
      </c>
      <c r="V12" s="42" t="s">
        <v>20</v>
      </c>
      <c r="W12" s="43">
        <v>8475.4699999999993</v>
      </c>
      <c r="X12" s="3">
        <f t="shared" si="2"/>
        <v>-6863.4699999999993</v>
      </c>
      <c r="Y12" s="3" t="e">
        <f>U12-#REF!</f>
        <v>#REF!</v>
      </c>
    </row>
    <row r="13" spans="1:25" s="3" customFormat="1" ht="26.25" customHeight="1">
      <c r="A13" s="171" t="s">
        <v>589</v>
      </c>
      <c r="B13" s="172" t="s">
        <v>934</v>
      </c>
      <c r="C13" s="164">
        <v>1407</v>
      </c>
      <c r="D13" s="38"/>
      <c r="E13" s="38">
        <v>3922.87</v>
      </c>
      <c r="G13" s="40" t="s">
        <v>4</v>
      </c>
      <c r="H13" s="40" t="s">
        <v>21</v>
      </c>
      <c r="I13" s="41">
        <v>3922.87</v>
      </c>
      <c r="J13" s="2" t="e">
        <f>G13-#REF!</f>
        <v>#REF!</v>
      </c>
      <c r="K13" s="38">
        <f t="shared" si="0"/>
        <v>2515.87</v>
      </c>
      <c r="L13" s="38">
        <v>750</v>
      </c>
      <c r="M13" s="40" t="s">
        <v>4</v>
      </c>
      <c r="N13" s="40" t="s">
        <v>21</v>
      </c>
      <c r="O13" s="41">
        <v>4041.81</v>
      </c>
      <c r="P13" s="2" t="e">
        <f>M13-#REF!</f>
        <v>#REF!</v>
      </c>
      <c r="Q13" s="38">
        <f t="shared" si="1"/>
        <v>2634.81</v>
      </c>
      <c r="U13" s="42" t="s">
        <v>4</v>
      </c>
      <c r="V13" s="42" t="s">
        <v>21</v>
      </c>
      <c r="W13" s="43">
        <v>4680.9399999999996</v>
      </c>
      <c r="X13" s="3">
        <f t="shared" si="2"/>
        <v>-3273.9399999999996</v>
      </c>
      <c r="Y13" s="3" t="e">
        <f>U13-#REF!</f>
        <v>#REF!</v>
      </c>
    </row>
    <row r="14" spans="1:25" s="3" customFormat="1" ht="26.25" customHeight="1">
      <c r="A14" s="171" t="s">
        <v>935</v>
      </c>
      <c r="B14" s="172" t="s">
        <v>936</v>
      </c>
      <c r="C14" s="164">
        <v>88</v>
      </c>
      <c r="D14" s="44"/>
      <c r="E14" s="44">
        <v>135.6</v>
      </c>
      <c r="G14" s="40" t="s">
        <v>3</v>
      </c>
      <c r="H14" s="40" t="s">
        <v>22</v>
      </c>
      <c r="I14" s="41">
        <v>135.6</v>
      </c>
      <c r="J14" s="2" t="e">
        <f>G14-#REF!</f>
        <v>#REF!</v>
      </c>
      <c r="K14" s="38">
        <f t="shared" si="0"/>
        <v>47.599999999999994</v>
      </c>
      <c r="L14" s="38"/>
      <c r="M14" s="40" t="s">
        <v>3</v>
      </c>
      <c r="N14" s="40" t="s">
        <v>22</v>
      </c>
      <c r="O14" s="41">
        <v>135.6</v>
      </c>
      <c r="P14" s="2" t="e">
        <f>M14-#REF!</f>
        <v>#REF!</v>
      </c>
      <c r="Q14" s="38">
        <f t="shared" si="1"/>
        <v>47.599999999999994</v>
      </c>
      <c r="U14" s="42" t="s">
        <v>3</v>
      </c>
      <c r="V14" s="42" t="s">
        <v>22</v>
      </c>
      <c r="W14" s="43">
        <v>135.6</v>
      </c>
      <c r="X14" s="3">
        <f t="shared" si="2"/>
        <v>-47.599999999999994</v>
      </c>
      <c r="Y14" s="3" t="e">
        <f>U14-#REF!</f>
        <v>#REF!</v>
      </c>
    </row>
    <row r="15" spans="1:25" s="76" customFormat="1" ht="26.25" customHeight="1">
      <c r="A15" s="169" t="s">
        <v>937</v>
      </c>
      <c r="B15" s="170" t="s">
        <v>938</v>
      </c>
      <c r="C15" s="165">
        <v>104</v>
      </c>
      <c r="D15" s="249"/>
      <c r="E15" s="249">
        <v>7616.62</v>
      </c>
      <c r="G15" s="251" t="s">
        <v>5</v>
      </c>
      <c r="H15" s="251" t="s">
        <v>975</v>
      </c>
      <c r="I15" s="252">
        <v>7616.62</v>
      </c>
      <c r="J15" s="253" t="e">
        <f>G15-#REF!</f>
        <v>#REF!</v>
      </c>
      <c r="K15" s="249">
        <f t="shared" ref="K15:K20" si="6">I15-C15</f>
        <v>7512.62</v>
      </c>
      <c r="L15" s="249"/>
      <c r="M15" s="251" t="s">
        <v>5</v>
      </c>
      <c r="N15" s="251" t="s">
        <v>975</v>
      </c>
      <c r="O15" s="252">
        <v>7749.58</v>
      </c>
      <c r="P15" s="253" t="e">
        <f>M15-#REF!</f>
        <v>#REF!</v>
      </c>
      <c r="Q15" s="249">
        <f t="shared" ref="Q15:Q20" si="7">O15-C15</f>
        <v>7645.58</v>
      </c>
      <c r="U15" s="254" t="s">
        <v>5</v>
      </c>
      <c r="V15" s="254" t="s">
        <v>975</v>
      </c>
      <c r="W15" s="255">
        <v>8475.4699999999993</v>
      </c>
      <c r="X15" s="76">
        <f t="shared" ref="X15:X20" si="8">C15-W15</f>
        <v>-8371.4699999999993</v>
      </c>
      <c r="Y15" s="76" t="e">
        <f>U15-#REF!</f>
        <v>#REF!</v>
      </c>
    </row>
    <row r="16" spans="1:25" s="3" customFormat="1" ht="26.25" customHeight="1">
      <c r="A16" s="171" t="s">
        <v>939</v>
      </c>
      <c r="B16" s="172" t="s">
        <v>940</v>
      </c>
      <c r="C16" s="164">
        <v>41</v>
      </c>
      <c r="D16" s="38"/>
      <c r="E16" s="38">
        <v>3922.87</v>
      </c>
      <c r="G16" s="40" t="s">
        <v>4</v>
      </c>
      <c r="H16" s="40" t="s">
        <v>21</v>
      </c>
      <c r="I16" s="41">
        <v>3922.87</v>
      </c>
      <c r="J16" s="2" t="e">
        <f>G16-#REF!</f>
        <v>#REF!</v>
      </c>
      <c r="K16" s="38">
        <f t="shared" si="6"/>
        <v>3881.87</v>
      </c>
      <c r="L16" s="38">
        <v>750</v>
      </c>
      <c r="M16" s="40" t="s">
        <v>4</v>
      </c>
      <c r="N16" s="40" t="s">
        <v>21</v>
      </c>
      <c r="O16" s="41">
        <v>4041.81</v>
      </c>
      <c r="P16" s="2" t="e">
        <f>M16-#REF!</f>
        <v>#REF!</v>
      </c>
      <c r="Q16" s="38">
        <f t="shared" si="7"/>
        <v>4000.81</v>
      </c>
      <c r="U16" s="42" t="s">
        <v>4</v>
      </c>
      <c r="V16" s="42" t="s">
        <v>21</v>
      </c>
      <c r="W16" s="43">
        <v>4680.9399999999996</v>
      </c>
      <c r="X16" s="3">
        <f t="shared" si="8"/>
        <v>-4639.9399999999996</v>
      </c>
      <c r="Y16" s="3" t="e">
        <f>U16-#REF!</f>
        <v>#REF!</v>
      </c>
    </row>
    <row r="17" spans="1:25" s="3" customFormat="1" ht="26.25" customHeight="1">
      <c r="A17" s="171" t="s">
        <v>941</v>
      </c>
      <c r="B17" s="172" t="s">
        <v>942</v>
      </c>
      <c r="C17" s="164">
        <v>59</v>
      </c>
      <c r="D17" s="44"/>
      <c r="E17" s="44">
        <v>135.6</v>
      </c>
      <c r="G17" s="40" t="s">
        <v>3</v>
      </c>
      <c r="H17" s="40" t="s">
        <v>22</v>
      </c>
      <c r="I17" s="41">
        <v>135.6</v>
      </c>
      <c r="J17" s="2" t="e">
        <f>G17-#REF!</f>
        <v>#REF!</v>
      </c>
      <c r="K17" s="38">
        <f t="shared" si="6"/>
        <v>76.599999999999994</v>
      </c>
      <c r="L17" s="38"/>
      <c r="M17" s="40" t="s">
        <v>3</v>
      </c>
      <c r="N17" s="40" t="s">
        <v>22</v>
      </c>
      <c r="O17" s="41">
        <v>135.6</v>
      </c>
      <c r="P17" s="2" t="e">
        <f>M17-#REF!</f>
        <v>#REF!</v>
      </c>
      <c r="Q17" s="38">
        <f t="shared" si="7"/>
        <v>76.599999999999994</v>
      </c>
      <c r="U17" s="42" t="s">
        <v>3</v>
      </c>
      <c r="V17" s="42" t="s">
        <v>22</v>
      </c>
      <c r="W17" s="43">
        <v>135.6</v>
      </c>
      <c r="X17" s="3">
        <f t="shared" si="8"/>
        <v>-76.599999999999994</v>
      </c>
      <c r="Y17" s="3" t="e">
        <f>U17-#REF!</f>
        <v>#REF!</v>
      </c>
    </row>
    <row r="18" spans="1:25" s="3" customFormat="1" ht="26.25" customHeight="1">
      <c r="A18" s="171" t="s">
        <v>943</v>
      </c>
      <c r="B18" s="172" t="s">
        <v>944</v>
      </c>
      <c r="C18" s="164">
        <v>4</v>
      </c>
      <c r="D18" s="38"/>
      <c r="E18" s="38">
        <v>7616.62</v>
      </c>
      <c r="G18" s="40" t="s">
        <v>5</v>
      </c>
      <c r="H18" s="40" t="s">
        <v>20</v>
      </c>
      <c r="I18" s="41">
        <v>7616.62</v>
      </c>
      <c r="J18" s="2" t="e">
        <f>G18-#REF!</f>
        <v>#REF!</v>
      </c>
      <c r="K18" s="38">
        <f t="shared" si="6"/>
        <v>7612.62</v>
      </c>
      <c r="L18" s="38"/>
      <c r="M18" s="40" t="s">
        <v>5</v>
      </c>
      <c r="N18" s="40" t="s">
        <v>20</v>
      </c>
      <c r="O18" s="41">
        <v>7749.58</v>
      </c>
      <c r="P18" s="2" t="e">
        <f>M18-#REF!</f>
        <v>#REF!</v>
      </c>
      <c r="Q18" s="38">
        <f t="shared" si="7"/>
        <v>7745.58</v>
      </c>
      <c r="U18" s="42" t="s">
        <v>5</v>
      </c>
      <c r="V18" s="42" t="s">
        <v>20</v>
      </c>
      <c r="W18" s="43">
        <v>8475.4699999999993</v>
      </c>
      <c r="X18" s="3">
        <f t="shared" si="8"/>
        <v>-8471.4699999999993</v>
      </c>
      <c r="Y18" s="3" t="e">
        <f>U18-#REF!</f>
        <v>#REF!</v>
      </c>
    </row>
    <row r="19" spans="1:25" s="76" customFormat="1" ht="26.25" customHeight="1">
      <c r="A19" s="169" t="s">
        <v>945</v>
      </c>
      <c r="B19" s="170" t="s">
        <v>946</v>
      </c>
      <c r="C19" s="165">
        <v>1652</v>
      </c>
      <c r="D19" s="249"/>
      <c r="E19" s="249">
        <v>3922.87</v>
      </c>
      <c r="G19" s="251" t="s">
        <v>4</v>
      </c>
      <c r="H19" s="251" t="s">
        <v>976</v>
      </c>
      <c r="I19" s="252">
        <v>3922.87</v>
      </c>
      <c r="J19" s="253" t="e">
        <f>G19-#REF!</f>
        <v>#REF!</v>
      </c>
      <c r="K19" s="249">
        <f t="shared" si="6"/>
        <v>2270.87</v>
      </c>
      <c r="L19" s="249">
        <v>750</v>
      </c>
      <c r="M19" s="251" t="s">
        <v>4</v>
      </c>
      <c r="N19" s="251" t="s">
        <v>976</v>
      </c>
      <c r="O19" s="252">
        <v>4041.81</v>
      </c>
      <c r="P19" s="253" t="e">
        <f>M19-#REF!</f>
        <v>#REF!</v>
      </c>
      <c r="Q19" s="249">
        <f t="shared" si="7"/>
        <v>2389.81</v>
      </c>
      <c r="U19" s="254" t="s">
        <v>4</v>
      </c>
      <c r="V19" s="254" t="s">
        <v>976</v>
      </c>
      <c r="W19" s="255">
        <v>4680.9399999999996</v>
      </c>
      <c r="X19" s="76">
        <f t="shared" si="8"/>
        <v>-3028.9399999999996</v>
      </c>
      <c r="Y19" s="76" t="e">
        <f>U19-#REF!</f>
        <v>#REF!</v>
      </c>
    </row>
    <row r="20" spans="1:25" s="3" customFormat="1" ht="26.25" customHeight="1">
      <c r="A20" s="171" t="s">
        <v>947</v>
      </c>
      <c r="B20" s="172" t="s">
        <v>948</v>
      </c>
      <c r="C20" s="164">
        <v>1554</v>
      </c>
      <c r="D20" s="44"/>
      <c r="E20" s="44">
        <v>135.6</v>
      </c>
      <c r="G20" s="40" t="s">
        <v>3</v>
      </c>
      <c r="H20" s="40" t="s">
        <v>22</v>
      </c>
      <c r="I20" s="41">
        <v>135.6</v>
      </c>
      <c r="J20" s="2" t="e">
        <f>G20-#REF!</f>
        <v>#REF!</v>
      </c>
      <c r="K20" s="38">
        <f t="shared" si="6"/>
        <v>-1418.4</v>
      </c>
      <c r="L20" s="38"/>
      <c r="M20" s="40" t="s">
        <v>3</v>
      </c>
      <c r="N20" s="40" t="s">
        <v>22</v>
      </c>
      <c r="O20" s="41">
        <v>135.6</v>
      </c>
      <c r="P20" s="2" t="e">
        <f>M20-#REF!</f>
        <v>#REF!</v>
      </c>
      <c r="Q20" s="38">
        <f t="shared" si="7"/>
        <v>-1418.4</v>
      </c>
      <c r="U20" s="42" t="s">
        <v>3</v>
      </c>
      <c r="V20" s="42" t="s">
        <v>22</v>
      </c>
      <c r="W20" s="43">
        <v>135.6</v>
      </c>
      <c r="X20" s="3">
        <f t="shared" si="8"/>
        <v>1418.4</v>
      </c>
      <c r="Y20" s="3" t="e">
        <f>U20-#REF!</f>
        <v>#REF!</v>
      </c>
    </row>
    <row r="21" spans="1:25" s="3" customFormat="1" ht="26.25" customHeight="1">
      <c r="A21" s="171" t="s">
        <v>949</v>
      </c>
      <c r="B21" s="172" t="s">
        <v>950</v>
      </c>
      <c r="C21" s="164">
        <v>97</v>
      </c>
      <c r="D21" s="38"/>
      <c r="E21" s="38">
        <v>7616.62</v>
      </c>
      <c r="G21" s="40" t="s">
        <v>5</v>
      </c>
      <c r="H21" s="40" t="s">
        <v>20</v>
      </c>
      <c r="I21" s="41">
        <v>7616.62</v>
      </c>
      <c r="J21" s="2" t="e">
        <f>G21-#REF!</f>
        <v>#REF!</v>
      </c>
      <c r="K21" s="38">
        <f t="shared" ref="K21" si="9">I21-C21</f>
        <v>7519.62</v>
      </c>
      <c r="L21" s="38"/>
      <c r="M21" s="40" t="s">
        <v>5</v>
      </c>
      <c r="N21" s="40" t="s">
        <v>20</v>
      </c>
      <c r="O21" s="41">
        <v>7749.58</v>
      </c>
      <c r="P21" s="2" t="e">
        <f>M21-#REF!</f>
        <v>#REF!</v>
      </c>
      <c r="Q21" s="38">
        <f t="shared" ref="Q21" si="10">O21-C21</f>
        <v>7652.58</v>
      </c>
      <c r="U21" s="42" t="s">
        <v>5</v>
      </c>
      <c r="V21" s="42" t="s">
        <v>20</v>
      </c>
      <c r="W21" s="43">
        <v>8475.4699999999993</v>
      </c>
      <c r="X21" s="3">
        <f t="shared" ref="X21" si="11">C21-W21</f>
        <v>-8378.4699999999993</v>
      </c>
      <c r="Y21" s="3" t="e">
        <f>U21-#REF!</f>
        <v>#REF!</v>
      </c>
    </row>
    <row r="22" spans="1:25" s="3" customFormat="1" ht="26.25" customHeight="1">
      <c r="A22" s="171" t="s">
        <v>951</v>
      </c>
      <c r="B22" s="172" t="s">
        <v>952</v>
      </c>
      <c r="C22" s="164"/>
      <c r="G22" s="35" t="str">
        <f>""</f>
        <v/>
      </c>
      <c r="H22" s="35" t="str">
        <f>""</f>
        <v/>
      </c>
      <c r="I22" s="35" t="str">
        <f>""</f>
        <v/>
      </c>
      <c r="J22" s="2"/>
      <c r="M22" s="35" t="str">
        <f>""</f>
        <v/>
      </c>
      <c r="N22" s="36" t="str">
        <f>""</f>
        <v/>
      </c>
      <c r="O22" s="35" t="str">
        <f>""</f>
        <v/>
      </c>
      <c r="W22" s="7" t="e">
        <f>W23+#REF!+#REF!+#REF!+#REF!+#REF!+#REF!+#REF!+#REF!+#REF!+#REF!+#REF!+#REF!+#REF!+#REF!+#REF!+#REF!+#REF!+#REF!+#REF!+#REF!</f>
        <v>#REF!</v>
      </c>
      <c r="X22" s="7" t="e">
        <f>X23+#REF!+#REF!+#REF!+#REF!+#REF!+#REF!+#REF!+#REF!+#REF!+#REF!+#REF!+#REF!+#REF!+#REF!+#REF!+#REF!+#REF!+#REF!+#REF!+#REF!</f>
        <v>#REF!</v>
      </c>
    </row>
    <row r="23" spans="1:25" ht="19.5" customHeight="1">
      <c r="A23" s="171" t="s">
        <v>953</v>
      </c>
      <c r="B23" s="172" t="s">
        <v>954</v>
      </c>
      <c r="C23" s="176">
        <v>1</v>
      </c>
      <c r="Q23" s="45"/>
      <c r="U23" s="46" t="s">
        <v>2</v>
      </c>
      <c r="V23" s="46" t="s">
        <v>24</v>
      </c>
      <c r="W23" s="47">
        <v>19998</v>
      </c>
      <c r="X23" s="27">
        <f>C23-W23</f>
        <v>-19997</v>
      </c>
      <c r="Y23" s="27">
        <f>U23-A30</f>
        <v>-2091067</v>
      </c>
    </row>
    <row r="24" spans="1:25" s="77" customFormat="1" ht="19.5" customHeight="1">
      <c r="A24" s="169" t="s">
        <v>955</v>
      </c>
      <c r="B24" s="170" t="s">
        <v>956</v>
      </c>
      <c r="C24" s="177">
        <v>3955</v>
      </c>
      <c r="D24" s="76"/>
      <c r="G24" s="205"/>
      <c r="H24" s="205"/>
      <c r="I24" s="206"/>
      <c r="J24" s="79"/>
      <c r="Q24" s="257"/>
      <c r="U24" s="258" t="s">
        <v>1</v>
      </c>
      <c r="V24" s="258" t="s">
        <v>977</v>
      </c>
      <c r="W24" s="259">
        <v>19998</v>
      </c>
      <c r="X24" s="77">
        <f>C24-W24</f>
        <v>-16043</v>
      </c>
      <c r="Y24" s="77">
        <f>U24-A31</f>
        <v>22973</v>
      </c>
    </row>
    <row r="25" spans="1:25" ht="19.5" customHeight="1">
      <c r="A25" s="171" t="s">
        <v>957</v>
      </c>
      <c r="B25" s="172" t="s">
        <v>958</v>
      </c>
      <c r="C25" s="176">
        <v>3955</v>
      </c>
      <c r="Q25" s="45"/>
      <c r="U25" s="46" t="s">
        <v>0</v>
      </c>
      <c r="V25" s="46" t="s">
        <v>26</v>
      </c>
      <c r="W25" s="47">
        <v>19998</v>
      </c>
      <c r="X25" s="27">
        <f>C25-W25</f>
        <v>-16043</v>
      </c>
      <c r="Y25" s="27">
        <f>U25-A32</f>
        <v>2297292</v>
      </c>
    </row>
    <row r="26" spans="1:25" ht="19.5" customHeight="1">
      <c r="A26" s="171" t="s">
        <v>959</v>
      </c>
      <c r="B26" s="172" t="s">
        <v>960</v>
      </c>
      <c r="C26" s="176"/>
      <c r="Q26" s="45"/>
    </row>
    <row r="27" spans="1:25" s="77" customFormat="1" ht="19.5" customHeight="1">
      <c r="A27" s="169" t="s">
        <v>961</v>
      </c>
      <c r="B27" s="170" t="s">
        <v>962</v>
      </c>
      <c r="C27" s="177">
        <v>4410</v>
      </c>
      <c r="D27" s="76"/>
      <c r="G27" s="205"/>
      <c r="H27" s="205"/>
      <c r="I27" s="206"/>
      <c r="J27" s="79"/>
      <c r="Q27" s="257"/>
    </row>
    <row r="28" spans="1:25" ht="21" customHeight="1">
      <c r="A28" s="172" t="s">
        <v>963</v>
      </c>
      <c r="B28" s="172" t="s">
        <v>964</v>
      </c>
      <c r="C28" s="176"/>
      <c r="Q28" s="45"/>
    </row>
    <row r="29" spans="1:25" ht="21" customHeight="1">
      <c r="A29" s="172" t="s">
        <v>965</v>
      </c>
      <c r="B29" s="172" t="s">
        <v>966</v>
      </c>
      <c r="C29" s="176"/>
    </row>
    <row r="30" spans="1:25" ht="21" customHeight="1">
      <c r="A30" s="172" t="s">
        <v>967</v>
      </c>
      <c r="B30" s="172" t="s">
        <v>968</v>
      </c>
      <c r="C30" s="176">
        <v>4410</v>
      </c>
    </row>
    <row r="31" spans="1:25" s="77" customFormat="1" ht="21" customHeight="1">
      <c r="A31" s="170" t="s">
        <v>969</v>
      </c>
      <c r="B31" s="170" t="s">
        <v>768</v>
      </c>
      <c r="C31" s="177">
        <v>8502</v>
      </c>
      <c r="D31" s="76"/>
      <c r="G31" s="205"/>
      <c r="H31" s="205"/>
      <c r="I31" s="206"/>
      <c r="J31" s="79"/>
    </row>
    <row r="32" spans="1:25" s="77" customFormat="1" ht="21" customHeight="1">
      <c r="A32" s="170" t="s">
        <v>970</v>
      </c>
      <c r="B32" s="170" t="s">
        <v>971</v>
      </c>
      <c r="C32" s="177">
        <v>8502</v>
      </c>
      <c r="D32" s="76"/>
      <c r="G32" s="205"/>
      <c r="H32" s="205"/>
      <c r="I32" s="206"/>
      <c r="J32" s="79"/>
    </row>
    <row r="33" spans="1:3" ht="21" customHeight="1">
      <c r="A33" s="172" t="s">
        <v>972</v>
      </c>
      <c r="B33" s="172" t="s">
        <v>973</v>
      </c>
      <c r="C33" s="176">
        <v>8502</v>
      </c>
    </row>
    <row r="34" spans="1:3" ht="19.5" customHeight="1">
      <c r="A34" s="285" t="s">
        <v>918</v>
      </c>
      <c r="B34" s="286"/>
      <c r="C34" s="214">
        <f>SUM(C5+C31)</f>
        <v>35548</v>
      </c>
    </row>
  </sheetData>
  <mergeCells count="2">
    <mergeCell ref="A2:C2"/>
    <mergeCell ref="A34:B3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Y243"/>
  <sheetViews>
    <sheetView tabSelected="1" topLeftCell="A31" workbookViewId="0">
      <selection activeCell="B60" sqref="B60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27" hidden="1" customWidth="1"/>
    <col min="6" max="6" width="8.125" style="27" hidden="1" customWidth="1"/>
    <col min="7" max="7" width="9.625" style="28" hidden="1" customWidth="1"/>
    <col min="8" max="8" width="17.5" style="28" hidden="1" customWidth="1"/>
    <col min="9" max="9" width="12.5" style="29" hidden="1" customWidth="1"/>
    <col min="10" max="10" width="7" style="30" hidden="1" customWidth="1"/>
    <col min="11" max="12" width="7" style="27" hidden="1" customWidth="1"/>
    <col min="13" max="13" width="13.875" style="27" hidden="1" customWidth="1"/>
    <col min="14" max="14" width="7.875" style="27" hidden="1" customWidth="1"/>
    <col min="15" max="15" width="9.5" style="27" hidden="1" customWidth="1"/>
    <col min="16" max="16" width="6.875" style="27" hidden="1" customWidth="1"/>
    <col min="17" max="17" width="9" style="27" hidden="1" customWidth="1"/>
    <col min="18" max="18" width="5.875" style="27" hidden="1" customWidth="1"/>
    <col min="19" max="19" width="5.25" style="27" hidden="1" customWidth="1"/>
    <col min="20" max="20" width="6.5" style="27" hidden="1" customWidth="1"/>
    <col min="21" max="22" width="7" style="27" hidden="1" customWidth="1"/>
    <col min="23" max="23" width="10.625" style="27" hidden="1" customWidth="1"/>
    <col min="24" max="24" width="10.5" style="27" hidden="1" customWidth="1"/>
    <col min="25" max="25" width="7" style="27" hidden="1" customWidth="1"/>
    <col min="26" max="16384" width="7" style="27"/>
  </cols>
  <sheetData>
    <row r="1" spans="1:25" ht="29.25" customHeight="1">
      <c r="A1" s="26" t="s">
        <v>55</v>
      </c>
    </row>
    <row r="2" spans="1:25" ht="28.5" customHeight="1">
      <c r="A2" s="261" t="s">
        <v>63</v>
      </c>
      <c r="B2" s="263"/>
      <c r="C2" s="262"/>
      <c r="G2" s="27"/>
      <c r="H2" s="27"/>
      <c r="I2" s="27"/>
    </row>
    <row r="3" spans="1:25" s="3" customFormat="1" ht="21.75" customHeight="1">
      <c r="A3" s="4"/>
      <c r="C3" s="98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2" t="s">
        <v>14</v>
      </c>
      <c r="B4" s="33" t="s">
        <v>15</v>
      </c>
      <c r="C4" s="34" t="s">
        <v>28</v>
      </c>
      <c r="G4" s="35" t="s">
        <v>16</v>
      </c>
      <c r="H4" s="35" t="s">
        <v>17</v>
      </c>
      <c r="I4" s="35" t="s">
        <v>18</v>
      </c>
      <c r="J4" s="2"/>
      <c r="M4" s="35" t="s">
        <v>16</v>
      </c>
      <c r="N4" s="36" t="s">
        <v>17</v>
      </c>
      <c r="O4" s="35" t="s">
        <v>18</v>
      </c>
    </row>
    <row r="5" spans="1:25" s="202" customFormat="1" ht="18.75" customHeight="1">
      <c r="A5" s="128" t="s">
        <v>6</v>
      </c>
      <c r="B5" s="129" t="s">
        <v>139</v>
      </c>
      <c r="C5" s="130">
        <v>9896.239999999998</v>
      </c>
      <c r="D5" s="202">
        <v>105429</v>
      </c>
      <c r="E5" s="202">
        <v>595734.14</v>
      </c>
      <c r="F5" s="202">
        <f>104401+13602</f>
        <v>118003</v>
      </c>
      <c r="G5" s="203" t="s">
        <v>6</v>
      </c>
      <c r="H5" s="203" t="s">
        <v>687</v>
      </c>
      <c r="I5" s="203">
        <v>596221.15</v>
      </c>
      <c r="J5" s="202" t="e">
        <f>G5-#REF!</f>
        <v>#REF!</v>
      </c>
      <c r="K5" s="202" t="e">
        <f>I5-#REF!</f>
        <v>#REF!</v>
      </c>
      <c r="L5" s="202">
        <v>75943</v>
      </c>
      <c r="M5" s="203" t="s">
        <v>6</v>
      </c>
      <c r="N5" s="203" t="s">
        <v>687</v>
      </c>
      <c r="O5" s="203">
        <v>643048.94999999995</v>
      </c>
      <c r="P5" s="202" t="e">
        <f>M5-#REF!</f>
        <v>#REF!</v>
      </c>
      <c r="Q5" s="202" t="e">
        <f>O5-#REF!</f>
        <v>#REF!</v>
      </c>
      <c r="S5" s="202">
        <v>717759</v>
      </c>
      <c r="U5" s="204" t="s">
        <v>6</v>
      </c>
      <c r="V5" s="204" t="s">
        <v>687</v>
      </c>
      <c r="W5" s="204">
        <v>659380.53</v>
      </c>
      <c r="X5" s="202" t="e">
        <f>#REF!-W5</f>
        <v>#REF!</v>
      </c>
      <c r="Y5" s="202" t="e">
        <f>U5-#REF!</f>
        <v>#REF!</v>
      </c>
    </row>
    <row r="6" spans="1:25" s="54" customFormat="1" ht="18.75" customHeight="1">
      <c r="A6" s="131" t="s">
        <v>140</v>
      </c>
      <c r="B6" s="132" t="s">
        <v>141</v>
      </c>
      <c r="C6" s="133">
        <v>6237.7599999999993</v>
      </c>
      <c r="E6" s="54">
        <v>7616.62</v>
      </c>
      <c r="G6" s="55" t="s">
        <v>5</v>
      </c>
      <c r="H6" s="55" t="s">
        <v>20</v>
      </c>
      <c r="I6" s="55">
        <v>7616.62</v>
      </c>
      <c r="J6" s="54" t="e">
        <f>G6-#REF!</f>
        <v>#REF!</v>
      </c>
      <c r="K6" s="54" t="e">
        <f>I6-#REF!</f>
        <v>#REF!</v>
      </c>
      <c r="M6" s="55" t="s">
        <v>5</v>
      </c>
      <c r="N6" s="55" t="s">
        <v>20</v>
      </c>
      <c r="O6" s="55">
        <v>7749.58</v>
      </c>
      <c r="P6" s="54" t="e">
        <f>M6-#REF!</f>
        <v>#REF!</v>
      </c>
      <c r="Q6" s="54" t="e">
        <f>O6-#REF!</f>
        <v>#REF!</v>
      </c>
      <c r="U6" s="56" t="s">
        <v>5</v>
      </c>
      <c r="V6" s="56" t="s">
        <v>20</v>
      </c>
      <c r="W6" s="56">
        <v>8475.4699999999993</v>
      </c>
      <c r="X6" s="54" t="e">
        <f>#REF!-W6</f>
        <v>#REF!</v>
      </c>
      <c r="Y6" s="54" t="e">
        <f>U6-#REF!</f>
        <v>#REF!</v>
      </c>
    </row>
    <row r="7" spans="1:25" s="57" customFormat="1" ht="18.75" customHeight="1">
      <c r="A7" s="131" t="s">
        <v>142</v>
      </c>
      <c r="B7" s="132" t="s">
        <v>143</v>
      </c>
      <c r="C7" s="133">
        <v>2468.73</v>
      </c>
      <c r="E7" s="57">
        <v>3922.87</v>
      </c>
      <c r="G7" s="58" t="s">
        <v>4</v>
      </c>
      <c r="H7" s="58" t="s">
        <v>21</v>
      </c>
      <c r="I7" s="58">
        <v>3922.87</v>
      </c>
      <c r="J7" s="57" t="e">
        <f>G7-#REF!</f>
        <v>#REF!</v>
      </c>
      <c r="K7" s="57" t="e">
        <f>I7-#REF!</f>
        <v>#REF!</v>
      </c>
      <c r="L7" s="57">
        <v>750</v>
      </c>
      <c r="M7" s="58" t="s">
        <v>4</v>
      </c>
      <c r="N7" s="58" t="s">
        <v>21</v>
      </c>
      <c r="O7" s="58">
        <v>4041.81</v>
      </c>
      <c r="P7" s="57" t="e">
        <f>M7-#REF!</f>
        <v>#REF!</v>
      </c>
      <c r="Q7" s="57" t="e">
        <f>O7-#REF!</f>
        <v>#REF!</v>
      </c>
      <c r="U7" s="59" t="s">
        <v>4</v>
      </c>
      <c r="V7" s="59" t="s">
        <v>21</v>
      </c>
      <c r="W7" s="59">
        <v>4680.9399999999996</v>
      </c>
      <c r="X7" s="57" t="e">
        <f>#REF!-W7</f>
        <v>#REF!</v>
      </c>
      <c r="Y7" s="57" t="e">
        <f>U7-#REF!</f>
        <v>#REF!</v>
      </c>
    </row>
    <row r="8" spans="1:25" s="3" customFormat="1" ht="18.75" customHeight="1">
      <c r="A8" s="131" t="s">
        <v>144</v>
      </c>
      <c r="B8" s="132" t="s">
        <v>145</v>
      </c>
      <c r="C8" s="133">
        <v>34</v>
      </c>
      <c r="D8" s="44"/>
      <c r="E8" s="44">
        <v>135.6</v>
      </c>
      <c r="G8" s="40" t="s">
        <v>3</v>
      </c>
      <c r="H8" s="40" t="s">
        <v>22</v>
      </c>
      <c r="I8" s="41">
        <v>135.6</v>
      </c>
      <c r="J8" s="2" t="e">
        <f>G8-#REF!</f>
        <v>#REF!</v>
      </c>
      <c r="K8" s="38" t="e">
        <f>I8-#REF!</f>
        <v>#REF!</v>
      </c>
      <c r="L8" s="38"/>
      <c r="M8" s="40" t="s">
        <v>3</v>
      </c>
      <c r="N8" s="40" t="s">
        <v>22</v>
      </c>
      <c r="O8" s="41">
        <v>135.6</v>
      </c>
      <c r="P8" s="2" t="e">
        <f>M8-#REF!</f>
        <v>#REF!</v>
      </c>
      <c r="Q8" s="38" t="e">
        <f>O8-#REF!</f>
        <v>#REF!</v>
      </c>
      <c r="U8" s="42" t="s">
        <v>3</v>
      </c>
      <c r="V8" s="42" t="s">
        <v>22</v>
      </c>
      <c r="W8" s="43">
        <v>135.6</v>
      </c>
      <c r="X8" s="3" t="e">
        <f>#REF!-W8</f>
        <v>#REF!</v>
      </c>
      <c r="Y8" s="3" t="e">
        <f>U8-#REF!</f>
        <v>#REF!</v>
      </c>
    </row>
    <row r="9" spans="1:25" s="3" customFormat="1" ht="18.75" customHeight="1">
      <c r="A9" s="131" t="s">
        <v>146</v>
      </c>
      <c r="B9" s="132" t="s">
        <v>147</v>
      </c>
      <c r="C9" s="133">
        <v>1192</v>
      </c>
      <c r="D9" s="38">
        <v>105429</v>
      </c>
      <c r="E9" s="39">
        <v>595734.14</v>
      </c>
      <c r="F9" s="3">
        <f>104401+13602</f>
        <v>118003</v>
      </c>
      <c r="G9" s="40" t="s">
        <v>6</v>
      </c>
      <c r="H9" s="40" t="s">
        <v>19</v>
      </c>
      <c r="I9" s="41">
        <v>596221.15</v>
      </c>
      <c r="J9" s="2" t="e">
        <f>G9-#REF!</f>
        <v>#REF!</v>
      </c>
      <c r="K9" s="38" t="e">
        <f>I9-#REF!</f>
        <v>#REF!</v>
      </c>
      <c r="L9" s="38">
        <v>75943</v>
      </c>
      <c r="M9" s="40" t="s">
        <v>6</v>
      </c>
      <c r="N9" s="40" t="s">
        <v>19</v>
      </c>
      <c r="O9" s="41">
        <v>643048.94999999995</v>
      </c>
      <c r="P9" s="2" t="e">
        <f>M9-#REF!</f>
        <v>#REF!</v>
      </c>
      <c r="Q9" s="38" t="e">
        <f>O9-#REF!</f>
        <v>#REF!</v>
      </c>
      <c r="S9" s="3">
        <v>717759</v>
      </c>
      <c r="U9" s="42" t="s">
        <v>6</v>
      </c>
      <c r="V9" s="42" t="s">
        <v>19</v>
      </c>
      <c r="W9" s="43">
        <v>659380.53</v>
      </c>
      <c r="X9" s="3" t="e">
        <f>#REF!-W9</f>
        <v>#REF!</v>
      </c>
      <c r="Y9" s="3" t="e">
        <f>U9-#REF!</f>
        <v>#REF!</v>
      </c>
    </row>
    <row r="10" spans="1:25" s="3" customFormat="1" ht="18.75" customHeight="1">
      <c r="A10" s="131" t="s">
        <v>148</v>
      </c>
      <c r="B10" s="132" t="s">
        <v>149</v>
      </c>
      <c r="C10" s="133">
        <v>500</v>
      </c>
      <c r="D10" s="38"/>
      <c r="E10" s="38">
        <v>7616.62</v>
      </c>
      <c r="G10" s="40" t="s">
        <v>5</v>
      </c>
      <c r="H10" s="40" t="s">
        <v>20</v>
      </c>
      <c r="I10" s="41">
        <v>7616.62</v>
      </c>
      <c r="J10" s="2" t="e">
        <f>G10-#REF!</f>
        <v>#REF!</v>
      </c>
      <c r="K10" s="38" t="e">
        <f>I10-#REF!</f>
        <v>#REF!</v>
      </c>
      <c r="L10" s="38"/>
      <c r="M10" s="40" t="s">
        <v>5</v>
      </c>
      <c r="N10" s="40" t="s">
        <v>20</v>
      </c>
      <c r="O10" s="41">
        <v>7749.58</v>
      </c>
      <c r="P10" s="2" t="e">
        <f>M10-#REF!</f>
        <v>#REF!</v>
      </c>
      <c r="Q10" s="38" t="e">
        <f>O10-#REF!</f>
        <v>#REF!</v>
      </c>
      <c r="U10" s="42" t="s">
        <v>5</v>
      </c>
      <c r="V10" s="42" t="s">
        <v>20</v>
      </c>
      <c r="W10" s="43">
        <v>8475.4699999999993</v>
      </c>
      <c r="X10" s="3" t="e">
        <f>#REF!-W10</f>
        <v>#REF!</v>
      </c>
      <c r="Y10" s="3" t="e">
        <f>U10-#REF!</f>
        <v>#REF!</v>
      </c>
    </row>
    <row r="11" spans="1:25" s="3" customFormat="1" ht="18.75" customHeight="1">
      <c r="A11" s="131" t="s">
        <v>150</v>
      </c>
      <c r="B11" s="132" t="s">
        <v>151</v>
      </c>
      <c r="C11" s="133">
        <v>335.98</v>
      </c>
      <c r="D11" s="38"/>
      <c r="E11" s="38">
        <v>3922.87</v>
      </c>
      <c r="G11" s="40" t="s">
        <v>4</v>
      </c>
      <c r="H11" s="40" t="s">
        <v>21</v>
      </c>
      <c r="I11" s="41">
        <v>3922.87</v>
      </c>
      <c r="J11" s="2" t="e">
        <f>G11-#REF!</f>
        <v>#REF!</v>
      </c>
      <c r="K11" s="38" t="e">
        <f>I11-#REF!</f>
        <v>#REF!</v>
      </c>
      <c r="L11" s="38">
        <v>750</v>
      </c>
      <c r="M11" s="40" t="s">
        <v>4</v>
      </c>
      <c r="N11" s="40" t="s">
        <v>21</v>
      </c>
      <c r="O11" s="41">
        <v>4041.81</v>
      </c>
      <c r="P11" s="2" t="e">
        <f>M11-#REF!</f>
        <v>#REF!</v>
      </c>
      <c r="Q11" s="38" t="e">
        <f>O11-#REF!</f>
        <v>#REF!</v>
      </c>
      <c r="U11" s="42" t="s">
        <v>4</v>
      </c>
      <c r="V11" s="42" t="s">
        <v>21</v>
      </c>
      <c r="W11" s="43">
        <v>4680.9399999999996</v>
      </c>
      <c r="X11" s="3" t="e">
        <f>#REF!-W11</f>
        <v>#REF!</v>
      </c>
      <c r="Y11" s="3" t="e">
        <f>U11-#REF!</f>
        <v>#REF!</v>
      </c>
    </row>
    <row r="12" spans="1:25" s="3" customFormat="1" ht="18.75" customHeight="1">
      <c r="A12" s="131" t="s">
        <v>152</v>
      </c>
      <c r="B12" s="132" t="s">
        <v>153</v>
      </c>
      <c r="C12" s="133">
        <v>112</v>
      </c>
      <c r="D12" s="44"/>
      <c r="E12" s="44">
        <v>135.6</v>
      </c>
      <c r="G12" s="40" t="s">
        <v>3</v>
      </c>
      <c r="H12" s="40" t="s">
        <v>22</v>
      </c>
      <c r="I12" s="41">
        <v>135.6</v>
      </c>
      <c r="J12" s="2" t="e">
        <f>G12-#REF!</f>
        <v>#REF!</v>
      </c>
      <c r="K12" s="38" t="e">
        <f>I12-#REF!</f>
        <v>#REF!</v>
      </c>
      <c r="L12" s="38"/>
      <c r="M12" s="40" t="s">
        <v>3</v>
      </c>
      <c r="N12" s="40" t="s">
        <v>22</v>
      </c>
      <c r="O12" s="41">
        <v>135.6</v>
      </c>
      <c r="P12" s="2" t="e">
        <f>M12-#REF!</f>
        <v>#REF!</v>
      </c>
      <c r="Q12" s="38" t="e">
        <f>O12-#REF!</f>
        <v>#REF!</v>
      </c>
      <c r="U12" s="42" t="s">
        <v>3</v>
      </c>
      <c r="V12" s="42" t="s">
        <v>22</v>
      </c>
      <c r="W12" s="43">
        <v>135.6</v>
      </c>
      <c r="X12" s="3" t="e">
        <f>#REF!-W12</f>
        <v>#REF!</v>
      </c>
      <c r="Y12" s="3" t="e">
        <f>U12-#REF!</f>
        <v>#REF!</v>
      </c>
    </row>
    <row r="13" spans="1:25" s="3" customFormat="1" ht="18.75" customHeight="1">
      <c r="A13" s="131" t="s">
        <v>154</v>
      </c>
      <c r="B13" s="132" t="s">
        <v>155</v>
      </c>
      <c r="C13" s="133">
        <v>1595.05</v>
      </c>
      <c r="G13" s="35" t="str">
        <f>""</f>
        <v/>
      </c>
      <c r="H13" s="35" t="str">
        <f>""</f>
        <v/>
      </c>
      <c r="I13" s="35" t="str">
        <f>""</f>
        <v/>
      </c>
      <c r="J13" s="2"/>
      <c r="M13" s="35" t="str">
        <f>""</f>
        <v/>
      </c>
      <c r="N13" s="36" t="str">
        <f>""</f>
        <v/>
      </c>
      <c r="O13" s="35" t="str">
        <f>""</f>
        <v/>
      </c>
      <c r="W13" s="7" t="e">
        <f>W14+#REF!+#REF!+#REF!+#REF!+#REF!+#REF!+#REF!+#REF!+#REF!+#REF!+#REF!+#REF!+#REF!+#REF!+#REF!+#REF!+#REF!+#REF!+#REF!+#REF!</f>
        <v>#REF!</v>
      </c>
      <c r="X13" s="7" t="e">
        <f>X14+#REF!+#REF!+#REF!+#REF!+#REF!+#REF!+#REF!+#REF!+#REF!+#REF!+#REF!+#REF!+#REF!+#REF!+#REF!+#REF!+#REF!+#REF!+#REF!+#REF!</f>
        <v>#REF!</v>
      </c>
    </row>
    <row r="14" spans="1:25" ht="18.75" customHeight="1">
      <c r="A14" s="131" t="s">
        <v>156</v>
      </c>
      <c r="B14" s="132" t="s">
        <v>157</v>
      </c>
      <c r="C14" s="133">
        <v>275.04000000000002</v>
      </c>
      <c r="Q14" s="45"/>
      <c r="U14" s="46" t="s">
        <v>2</v>
      </c>
      <c r="V14" s="46" t="s">
        <v>24</v>
      </c>
      <c r="W14" s="47">
        <v>19998</v>
      </c>
      <c r="X14" s="27">
        <f>C222-W14</f>
        <v>-19980</v>
      </c>
      <c r="Y14" s="27">
        <f>U14-A222</f>
        <v>-2199872</v>
      </c>
    </row>
    <row r="15" spans="1:25" ht="18.75" customHeight="1">
      <c r="A15" s="131" t="s">
        <v>158</v>
      </c>
      <c r="B15" s="132" t="s">
        <v>143</v>
      </c>
      <c r="C15" s="133">
        <v>275.04000000000002</v>
      </c>
      <c r="Q15" s="45"/>
      <c r="U15" s="46" t="s">
        <v>1</v>
      </c>
      <c r="V15" s="46" t="s">
        <v>25</v>
      </c>
      <c r="W15" s="47">
        <v>19998</v>
      </c>
      <c r="X15" s="27">
        <f>C223-W15</f>
        <v>-19978</v>
      </c>
      <c r="Y15" s="27">
        <f>U15-A223</f>
        <v>-2176902</v>
      </c>
    </row>
    <row r="16" spans="1:25" ht="19.5" customHeight="1">
      <c r="A16" s="131" t="s">
        <v>159</v>
      </c>
      <c r="B16" s="132" t="s">
        <v>160</v>
      </c>
      <c r="C16" s="133">
        <v>24.5</v>
      </c>
      <c r="Q16" s="45"/>
      <c r="U16" s="46" t="s">
        <v>0</v>
      </c>
      <c r="V16" s="46" t="s">
        <v>26</v>
      </c>
      <c r="W16" s="47">
        <v>19998</v>
      </c>
      <c r="X16" s="27">
        <f>C224-W16</f>
        <v>-19781</v>
      </c>
      <c r="Y16" s="27">
        <f>U16-A224</f>
        <v>120193</v>
      </c>
    </row>
    <row r="17" spans="1:17" ht="19.5" customHeight="1">
      <c r="A17" s="131" t="s">
        <v>161</v>
      </c>
      <c r="B17" s="132" t="s">
        <v>143</v>
      </c>
      <c r="C17" s="133">
        <v>4.5</v>
      </c>
      <c r="Q17" s="45"/>
    </row>
    <row r="18" spans="1:17" ht="19.5" customHeight="1">
      <c r="A18" s="131" t="s">
        <v>162</v>
      </c>
      <c r="B18" s="132" t="s">
        <v>163</v>
      </c>
      <c r="C18" s="133">
        <v>20</v>
      </c>
      <c r="Q18" s="45"/>
    </row>
    <row r="19" spans="1:17" ht="19.5" customHeight="1">
      <c r="A19" s="131" t="s">
        <v>164</v>
      </c>
      <c r="B19" s="132" t="s">
        <v>165</v>
      </c>
      <c r="C19" s="133">
        <v>644.9</v>
      </c>
      <c r="Q19" s="45"/>
    </row>
    <row r="20" spans="1:17" ht="19.5" customHeight="1">
      <c r="A20" s="131" t="s">
        <v>166</v>
      </c>
      <c r="B20" s="132" t="s">
        <v>143</v>
      </c>
      <c r="C20" s="133">
        <v>228.9</v>
      </c>
      <c r="Q20" s="45"/>
    </row>
    <row r="21" spans="1:17" ht="19.5" customHeight="1">
      <c r="A21" s="131" t="s">
        <v>167</v>
      </c>
      <c r="B21" s="132" t="s">
        <v>168</v>
      </c>
      <c r="C21" s="133">
        <v>16</v>
      </c>
      <c r="Q21" s="45"/>
    </row>
    <row r="22" spans="1:17" ht="19.5" customHeight="1">
      <c r="A22" s="131" t="s">
        <v>169</v>
      </c>
      <c r="B22" s="132" t="s">
        <v>170</v>
      </c>
      <c r="C22" s="133">
        <v>400</v>
      </c>
      <c r="Q22" s="45"/>
    </row>
    <row r="23" spans="1:17" ht="19.5" customHeight="1">
      <c r="A23" s="131" t="s">
        <v>171</v>
      </c>
      <c r="B23" s="132" t="s">
        <v>172</v>
      </c>
      <c r="C23" s="133">
        <v>14</v>
      </c>
      <c r="Q23" s="45"/>
    </row>
    <row r="24" spans="1:17" ht="19.5" customHeight="1">
      <c r="A24" s="131" t="s">
        <v>173</v>
      </c>
      <c r="B24" s="132" t="s">
        <v>143</v>
      </c>
      <c r="C24" s="133">
        <v>14</v>
      </c>
      <c r="Q24" s="45"/>
    </row>
    <row r="25" spans="1:17" ht="19.5" customHeight="1">
      <c r="A25" s="131" t="s">
        <v>174</v>
      </c>
      <c r="B25" s="132" t="s">
        <v>175</v>
      </c>
      <c r="C25" s="133">
        <v>65</v>
      </c>
      <c r="Q25" s="45"/>
    </row>
    <row r="26" spans="1:17" ht="19.5" customHeight="1">
      <c r="A26" s="131" t="s">
        <v>176</v>
      </c>
      <c r="B26" s="132" t="s">
        <v>177</v>
      </c>
      <c r="C26" s="133">
        <v>35</v>
      </c>
      <c r="Q26" s="45"/>
    </row>
    <row r="27" spans="1:17" ht="19.5" customHeight="1">
      <c r="A27" s="131" t="s">
        <v>178</v>
      </c>
      <c r="B27" s="132" t="s">
        <v>179</v>
      </c>
      <c r="C27" s="133">
        <v>30</v>
      </c>
      <c r="Q27" s="45"/>
    </row>
    <row r="28" spans="1:17" ht="19.5" customHeight="1">
      <c r="A28" s="131" t="s">
        <v>180</v>
      </c>
      <c r="B28" s="132" t="s">
        <v>181</v>
      </c>
      <c r="C28" s="133">
        <v>247.2</v>
      </c>
      <c r="Q28" s="45"/>
    </row>
    <row r="29" spans="1:17" ht="19.5" customHeight="1">
      <c r="A29" s="131" t="s">
        <v>182</v>
      </c>
      <c r="B29" s="132" t="s">
        <v>143</v>
      </c>
      <c r="C29" s="133">
        <v>247.2</v>
      </c>
      <c r="Q29" s="45"/>
    </row>
    <row r="30" spans="1:17">
      <c r="A30" s="131" t="s">
        <v>183</v>
      </c>
      <c r="B30" s="132" t="s">
        <v>184</v>
      </c>
      <c r="C30" s="133">
        <v>1101.4299999999998</v>
      </c>
    </row>
    <row r="31" spans="1:17">
      <c r="A31" s="131" t="s">
        <v>185</v>
      </c>
      <c r="B31" s="132" t="s">
        <v>143</v>
      </c>
      <c r="C31" s="133">
        <v>176.12</v>
      </c>
    </row>
    <row r="32" spans="1:17">
      <c r="A32" s="131" t="s">
        <v>621</v>
      </c>
      <c r="B32" s="132" t="s">
        <v>145</v>
      </c>
      <c r="C32" s="133">
        <v>4.5</v>
      </c>
    </row>
    <row r="33" spans="1:3">
      <c r="A33" s="131" t="s">
        <v>186</v>
      </c>
      <c r="B33" s="132" t="s">
        <v>187</v>
      </c>
      <c r="C33" s="133">
        <v>920.81</v>
      </c>
    </row>
    <row r="34" spans="1:3">
      <c r="A34" s="131" t="s">
        <v>188</v>
      </c>
      <c r="B34" s="132" t="s">
        <v>189</v>
      </c>
      <c r="C34" s="133">
        <v>150</v>
      </c>
    </row>
    <row r="35" spans="1:3">
      <c r="A35" s="131" t="s">
        <v>190</v>
      </c>
      <c r="B35" s="132" t="s">
        <v>191</v>
      </c>
      <c r="C35" s="133">
        <v>150</v>
      </c>
    </row>
    <row r="36" spans="1:3">
      <c r="A36" s="131" t="s">
        <v>192</v>
      </c>
      <c r="B36" s="132" t="s">
        <v>193</v>
      </c>
      <c r="C36" s="133">
        <v>30</v>
      </c>
    </row>
    <row r="37" spans="1:3">
      <c r="A37" s="131" t="s">
        <v>194</v>
      </c>
      <c r="B37" s="132" t="s">
        <v>195</v>
      </c>
      <c r="C37" s="133">
        <v>30</v>
      </c>
    </row>
    <row r="38" spans="1:3">
      <c r="A38" s="131" t="s">
        <v>196</v>
      </c>
      <c r="B38" s="132" t="s">
        <v>197</v>
      </c>
      <c r="C38" s="133">
        <v>0.5</v>
      </c>
    </row>
    <row r="39" spans="1:3">
      <c r="A39" s="131" t="s">
        <v>198</v>
      </c>
      <c r="B39" s="132" t="s">
        <v>199</v>
      </c>
      <c r="C39" s="133">
        <v>0.5</v>
      </c>
    </row>
    <row r="40" spans="1:3">
      <c r="A40" s="131" t="s">
        <v>631</v>
      </c>
      <c r="B40" s="132" t="s">
        <v>632</v>
      </c>
      <c r="C40" s="133">
        <v>10</v>
      </c>
    </row>
    <row r="41" spans="1:3">
      <c r="A41" s="131" t="s">
        <v>633</v>
      </c>
      <c r="B41" s="132" t="s">
        <v>145</v>
      </c>
      <c r="C41" s="133">
        <v>10</v>
      </c>
    </row>
    <row r="42" spans="1:3">
      <c r="A42" s="131" t="s">
        <v>200</v>
      </c>
      <c r="B42" s="132" t="s">
        <v>201</v>
      </c>
      <c r="C42" s="133">
        <v>15.5</v>
      </c>
    </row>
    <row r="43" spans="1:3">
      <c r="A43" s="131" t="s">
        <v>202</v>
      </c>
      <c r="B43" s="132" t="s">
        <v>145</v>
      </c>
      <c r="C43" s="133">
        <v>15.5</v>
      </c>
    </row>
    <row r="44" spans="1:3">
      <c r="A44" s="131" t="s">
        <v>203</v>
      </c>
      <c r="B44" s="132" t="s">
        <v>204</v>
      </c>
      <c r="C44" s="133">
        <v>65</v>
      </c>
    </row>
    <row r="45" spans="1:3">
      <c r="A45" s="131" t="s">
        <v>205</v>
      </c>
      <c r="B45" s="132" t="s">
        <v>206</v>
      </c>
      <c r="C45" s="133">
        <v>65</v>
      </c>
    </row>
    <row r="46" spans="1:3">
      <c r="A46" s="131" t="s">
        <v>207</v>
      </c>
      <c r="B46" s="132" t="s">
        <v>208</v>
      </c>
      <c r="C46" s="133">
        <v>163</v>
      </c>
    </row>
    <row r="47" spans="1:3">
      <c r="A47" s="131" t="s">
        <v>209</v>
      </c>
      <c r="B47" s="132" t="s">
        <v>210</v>
      </c>
      <c r="C47" s="133">
        <v>163</v>
      </c>
    </row>
    <row r="48" spans="1:3">
      <c r="A48" s="131" t="s">
        <v>211</v>
      </c>
      <c r="B48" s="132" t="s">
        <v>212</v>
      </c>
      <c r="C48" s="133">
        <v>852.41</v>
      </c>
    </row>
    <row r="49" spans="1:10">
      <c r="A49" s="131" t="s">
        <v>634</v>
      </c>
      <c r="B49" s="132" t="s">
        <v>143</v>
      </c>
      <c r="C49" s="133">
        <v>784.41</v>
      </c>
    </row>
    <row r="50" spans="1:10">
      <c r="A50" s="131" t="s">
        <v>213</v>
      </c>
      <c r="B50" s="132" t="s">
        <v>212</v>
      </c>
      <c r="C50" s="133">
        <v>68</v>
      </c>
    </row>
    <row r="51" spans="1:10" s="77" customFormat="1" ht="14.25">
      <c r="A51" s="128" t="s">
        <v>214</v>
      </c>
      <c r="B51" s="129" t="s">
        <v>215</v>
      </c>
      <c r="C51" s="130">
        <v>148.5</v>
      </c>
      <c r="D51" s="76"/>
      <c r="G51" s="205"/>
      <c r="H51" s="205"/>
      <c r="I51" s="206"/>
      <c r="J51" s="79"/>
    </row>
    <row r="52" spans="1:10" s="77" customFormat="1" ht="14.25">
      <c r="A52" s="128" t="s">
        <v>216</v>
      </c>
      <c r="B52" s="129" t="s">
        <v>217</v>
      </c>
      <c r="C52" s="130">
        <v>2459.85</v>
      </c>
      <c r="D52" s="76"/>
      <c r="G52" s="205"/>
      <c r="H52" s="205"/>
      <c r="I52" s="206"/>
      <c r="J52" s="79"/>
    </row>
    <row r="53" spans="1:10">
      <c r="A53" s="131" t="s">
        <v>218</v>
      </c>
      <c r="B53" s="132" t="s">
        <v>219</v>
      </c>
      <c r="C53" s="133">
        <v>487</v>
      </c>
    </row>
    <row r="54" spans="1:10">
      <c r="A54" s="131" t="s">
        <v>220</v>
      </c>
      <c r="B54" s="132" t="s">
        <v>221</v>
      </c>
      <c r="C54" s="133">
        <v>187</v>
      </c>
    </row>
    <row r="55" spans="1:10">
      <c r="A55" s="131" t="s">
        <v>222</v>
      </c>
      <c r="B55" s="132" t="s">
        <v>223</v>
      </c>
      <c r="C55" s="133">
        <v>300</v>
      </c>
    </row>
    <row r="56" spans="1:10">
      <c r="A56" s="131" t="s">
        <v>224</v>
      </c>
      <c r="B56" s="132" t="s">
        <v>225</v>
      </c>
      <c r="C56" s="133">
        <v>339.4</v>
      </c>
    </row>
    <row r="57" spans="1:10">
      <c r="A57" s="131" t="s">
        <v>226</v>
      </c>
      <c r="B57" s="132" t="s">
        <v>227</v>
      </c>
      <c r="C57" s="133">
        <v>181.4</v>
      </c>
    </row>
    <row r="58" spans="1:10">
      <c r="A58" s="131" t="s">
        <v>635</v>
      </c>
      <c r="B58" s="132" t="s">
        <v>636</v>
      </c>
      <c r="C58" s="133">
        <v>54</v>
      </c>
    </row>
    <row r="59" spans="1:10">
      <c r="A59" s="131" t="s">
        <v>228</v>
      </c>
      <c r="B59" s="132" t="s">
        <v>229</v>
      </c>
      <c r="C59" s="133">
        <v>68</v>
      </c>
    </row>
    <row r="60" spans="1:10">
      <c r="A60" s="131" t="s">
        <v>230</v>
      </c>
      <c r="B60" s="132" t="s">
        <v>231</v>
      </c>
      <c r="C60" s="133">
        <v>36</v>
      </c>
    </row>
    <row r="61" spans="1:10">
      <c r="A61" s="131" t="s">
        <v>232</v>
      </c>
      <c r="B61" s="132" t="s">
        <v>233</v>
      </c>
      <c r="C61" s="133">
        <v>713.18000000000006</v>
      </c>
    </row>
    <row r="62" spans="1:10">
      <c r="A62" s="131" t="s">
        <v>234</v>
      </c>
      <c r="B62" s="132" t="s">
        <v>143</v>
      </c>
      <c r="C62" s="133">
        <v>713.18000000000006</v>
      </c>
    </row>
    <row r="63" spans="1:10">
      <c r="A63" s="131" t="s">
        <v>235</v>
      </c>
      <c r="B63" s="132" t="s">
        <v>236</v>
      </c>
      <c r="C63" s="133">
        <v>726.27</v>
      </c>
    </row>
    <row r="64" spans="1:10">
      <c r="A64" s="131" t="s">
        <v>237</v>
      </c>
      <c r="B64" s="132" t="s">
        <v>143</v>
      </c>
      <c r="C64" s="133">
        <v>708.27</v>
      </c>
    </row>
    <row r="65" spans="1:10">
      <c r="A65" s="131" t="s">
        <v>637</v>
      </c>
      <c r="B65" s="132" t="s">
        <v>638</v>
      </c>
      <c r="C65" s="133">
        <v>18</v>
      </c>
    </row>
    <row r="66" spans="1:10">
      <c r="A66" s="131" t="s">
        <v>238</v>
      </c>
      <c r="B66" s="132" t="s">
        <v>239</v>
      </c>
      <c r="C66" s="133">
        <v>58</v>
      </c>
    </row>
    <row r="67" spans="1:10">
      <c r="A67" s="131" t="s">
        <v>240</v>
      </c>
      <c r="B67" s="132" t="s">
        <v>143</v>
      </c>
      <c r="C67" s="133">
        <v>18</v>
      </c>
    </row>
    <row r="68" spans="1:10">
      <c r="A68" s="131" t="s">
        <v>241</v>
      </c>
      <c r="B68" s="132" t="s">
        <v>242</v>
      </c>
      <c r="C68" s="133">
        <v>40</v>
      </c>
    </row>
    <row r="69" spans="1:10">
      <c r="A69" s="131" t="s">
        <v>243</v>
      </c>
      <c r="B69" s="132" t="s">
        <v>244</v>
      </c>
      <c r="C69" s="133">
        <v>9</v>
      </c>
    </row>
    <row r="70" spans="1:10">
      <c r="A70" s="131" t="s">
        <v>245</v>
      </c>
      <c r="B70" s="132" t="s">
        <v>143</v>
      </c>
      <c r="C70" s="133">
        <v>9</v>
      </c>
    </row>
    <row r="71" spans="1:10">
      <c r="A71" s="131" t="s">
        <v>246</v>
      </c>
      <c r="B71" s="132" t="s">
        <v>247</v>
      </c>
      <c r="C71" s="133">
        <v>127</v>
      </c>
    </row>
    <row r="72" spans="1:10">
      <c r="A72" s="131" t="s">
        <v>248</v>
      </c>
      <c r="B72" s="132" t="s">
        <v>247</v>
      </c>
      <c r="C72" s="133">
        <v>127</v>
      </c>
    </row>
    <row r="73" spans="1:10" s="77" customFormat="1" ht="14.25">
      <c r="A73" s="128" t="s">
        <v>249</v>
      </c>
      <c r="B73" s="129" t="s">
        <v>250</v>
      </c>
      <c r="C73" s="130">
        <v>18979.07</v>
      </c>
      <c r="D73" s="76"/>
      <c r="G73" s="205"/>
      <c r="H73" s="205"/>
      <c r="I73" s="206"/>
      <c r="J73" s="79"/>
    </row>
    <row r="74" spans="1:10">
      <c r="A74" s="131" t="s">
        <v>251</v>
      </c>
      <c r="B74" s="132" t="s">
        <v>252</v>
      </c>
      <c r="C74" s="133">
        <v>60</v>
      </c>
    </row>
    <row r="75" spans="1:10">
      <c r="A75" s="131" t="s">
        <v>253</v>
      </c>
      <c r="B75" s="132" t="s">
        <v>254</v>
      </c>
      <c r="C75" s="133">
        <v>60</v>
      </c>
    </row>
    <row r="76" spans="1:10">
      <c r="A76" s="131" t="s">
        <v>255</v>
      </c>
      <c r="B76" s="132" t="s">
        <v>256</v>
      </c>
      <c r="C76" s="133">
        <v>17955.07</v>
      </c>
    </row>
    <row r="77" spans="1:10">
      <c r="A77" s="131" t="s">
        <v>257</v>
      </c>
      <c r="B77" s="132" t="s">
        <v>258</v>
      </c>
      <c r="C77" s="133">
        <v>9012.01</v>
      </c>
    </row>
    <row r="78" spans="1:10">
      <c r="A78" s="131" t="s">
        <v>259</v>
      </c>
      <c r="B78" s="132" t="s">
        <v>260</v>
      </c>
      <c r="C78" s="133">
        <v>7522.48</v>
      </c>
    </row>
    <row r="79" spans="1:10">
      <c r="A79" s="131" t="s">
        <v>261</v>
      </c>
      <c r="B79" s="132" t="s">
        <v>262</v>
      </c>
      <c r="C79" s="133">
        <v>1360.58</v>
      </c>
    </row>
    <row r="80" spans="1:10">
      <c r="A80" s="131" t="s">
        <v>263</v>
      </c>
      <c r="B80" s="132" t="s">
        <v>264</v>
      </c>
      <c r="C80" s="133">
        <v>60</v>
      </c>
    </row>
    <row r="81" spans="1:10">
      <c r="A81" s="131" t="s">
        <v>265</v>
      </c>
      <c r="B81" s="132" t="s">
        <v>266</v>
      </c>
      <c r="C81" s="133">
        <v>964</v>
      </c>
    </row>
    <row r="82" spans="1:10">
      <c r="A82" s="131" t="s">
        <v>267</v>
      </c>
      <c r="B82" s="132" t="s">
        <v>268</v>
      </c>
      <c r="C82" s="133">
        <v>964</v>
      </c>
    </row>
    <row r="83" spans="1:10" s="77" customFormat="1" ht="14.25">
      <c r="A83" s="128" t="s">
        <v>269</v>
      </c>
      <c r="B83" s="129" t="s">
        <v>270</v>
      </c>
      <c r="C83" s="130">
        <v>472.15</v>
      </c>
      <c r="D83" s="76"/>
      <c r="G83" s="205"/>
      <c r="H83" s="205"/>
      <c r="I83" s="206"/>
      <c r="J83" s="79"/>
    </row>
    <row r="84" spans="1:10">
      <c r="A84" s="131" t="s">
        <v>271</v>
      </c>
      <c r="B84" s="132" t="s">
        <v>272</v>
      </c>
      <c r="C84" s="133">
        <v>5</v>
      </c>
    </row>
    <row r="85" spans="1:10">
      <c r="A85" s="131" t="s">
        <v>273</v>
      </c>
      <c r="B85" s="132" t="s">
        <v>143</v>
      </c>
      <c r="C85" s="133">
        <v>5</v>
      </c>
    </row>
    <row r="86" spans="1:10">
      <c r="A86" s="131" t="s">
        <v>639</v>
      </c>
      <c r="B86" s="132" t="s">
        <v>622</v>
      </c>
      <c r="C86" s="133">
        <v>457.15</v>
      </c>
    </row>
    <row r="87" spans="1:10">
      <c r="A87" s="131" t="s">
        <v>640</v>
      </c>
      <c r="B87" s="132" t="s">
        <v>641</v>
      </c>
      <c r="C87" s="133">
        <v>457.15</v>
      </c>
    </row>
    <row r="88" spans="1:10">
      <c r="A88" s="131" t="s">
        <v>274</v>
      </c>
      <c r="B88" s="132" t="s">
        <v>275</v>
      </c>
      <c r="C88" s="133">
        <v>10</v>
      </c>
    </row>
    <row r="89" spans="1:10">
      <c r="A89" s="131" t="s">
        <v>276</v>
      </c>
      <c r="B89" s="132" t="s">
        <v>275</v>
      </c>
      <c r="C89" s="133">
        <v>10</v>
      </c>
    </row>
    <row r="90" spans="1:10" s="77" customFormat="1" ht="14.25">
      <c r="A90" s="128" t="s">
        <v>277</v>
      </c>
      <c r="B90" s="129" t="s">
        <v>278</v>
      </c>
      <c r="C90" s="130">
        <v>553.5</v>
      </c>
      <c r="D90" s="76"/>
      <c r="G90" s="205"/>
      <c r="H90" s="205"/>
      <c r="I90" s="206"/>
      <c r="J90" s="79"/>
    </row>
    <row r="91" spans="1:10">
      <c r="A91" s="131" t="s">
        <v>279</v>
      </c>
      <c r="B91" s="132" t="s">
        <v>280</v>
      </c>
      <c r="C91" s="133">
        <v>503.5</v>
      </c>
    </row>
    <row r="92" spans="1:10">
      <c r="A92" s="131" t="s">
        <v>281</v>
      </c>
      <c r="B92" s="132" t="s">
        <v>145</v>
      </c>
      <c r="C92" s="133">
        <v>4.5</v>
      </c>
    </row>
    <row r="93" spans="1:10">
      <c r="A93" s="131" t="s">
        <v>642</v>
      </c>
      <c r="B93" s="132" t="s">
        <v>643</v>
      </c>
      <c r="C93" s="133">
        <v>23</v>
      </c>
    </row>
    <row r="94" spans="1:10">
      <c r="A94" s="131" t="s">
        <v>644</v>
      </c>
      <c r="B94" s="132" t="s">
        <v>645</v>
      </c>
      <c r="C94" s="133">
        <v>6</v>
      </c>
    </row>
    <row r="95" spans="1:10">
      <c r="A95" s="131" t="s">
        <v>282</v>
      </c>
      <c r="B95" s="132" t="s">
        <v>283</v>
      </c>
      <c r="C95" s="133">
        <v>470</v>
      </c>
    </row>
    <row r="96" spans="1:10">
      <c r="A96" s="131" t="s">
        <v>284</v>
      </c>
      <c r="B96" s="132" t="s">
        <v>285</v>
      </c>
      <c r="C96" s="133">
        <v>50</v>
      </c>
    </row>
    <row r="97" spans="1:10">
      <c r="A97" s="131" t="s">
        <v>286</v>
      </c>
      <c r="B97" s="132" t="s">
        <v>287</v>
      </c>
      <c r="C97" s="133">
        <v>50</v>
      </c>
    </row>
    <row r="98" spans="1:10" s="77" customFormat="1" ht="14.25">
      <c r="A98" s="128" t="s">
        <v>288</v>
      </c>
      <c r="B98" s="129" t="s">
        <v>289</v>
      </c>
      <c r="C98" s="130">
        <v>4674.93</v>
      </c>
      <c r="D98" s="76"/>
      <c r="G98" s="205"/>
      <c r="H98" s="205"/>
      <c r="I98" s="206"/>
      <c r="J98" s="79"/>
    </row>
    <row r="99" spans="1:10">
      <c r="A99" s="131" t="s">
        <v>290</v>
      </c>
      <c r="B99" s="132" t="s">
        <v>291</v>
      </c>
      <c r="C99" s="133">
        <v>112</v>
      </c>
    </row>
    <row r="100" spans="1:10">
      <c r="A100" s="131" t="s">
        <v>292</v>
      </c>
      <c r="B100" s="132" t="s">
        <v>143</v>
      </c>
      <c r="C100" s="133">
        <v>51</v>
      </c>
    </row>
    <row r="101" spans="1:10">
      <c r="A101" s="131" t="s">
        <v>293</v>
      </c>
      <c r="B101" s="132" t="s">
        <v>294</v>
      </c>
      <c r="C101" s="133">
        <v>6</v>
      </c>
    </row>
    <row r="102" spans="1:10">
      <c r="A102" s="131" t="s">
        <v>295</v>
      </c>
      <c r="B102" s="132" t="s">
        <v>296</v>
      </c>
      <c r="C102" s="133">
        <v>40</v>
      </c>
    </row>
    <row r="103" spans="1:10">
      <c r="A103" s="131" t="s">
        <v>297</v>
      </c>
      <c r="B103" s="132" t="s">
        <v>298</v>
      </c>
      <c r="C103" s="133">
        <v>15</v>
      </c>
    </row>
    <row r="104" spans="1:10">
      <c r="A104" s="131" t="s">
        <v>299</v>
      </c>
      <c r="B104" s="132" t="s">
        <v>300</v>
      </c>
      <c r="C104" s="133">
        <v>201.45</v>
      </c>
    </row>
    <row r="105" spans="1:10">
      <c r="A105" s="131" t="s">
        <v>301</v>
      </c>
      <c r="B105" s="132" t="s">
        <v>302</v>
      </c>
      <c r="C105" s="133">
        <v>8</v>
      </c>
    </row>
    <row r="106" spans="1:10">
      <c r="A106" s="131" t="s">
        <v>303</v>
      </c>
      <c r="B106" s="132" t="s">
        <v>304</v>
      </c>
      <c r="C106" s="133">
        <v>193.45</v>
      </c>
    </row>
    <row r="107" spans="1:10">
      <c r="A107" s="131" t="s">
        <v>305</v>
      </c>
      <c r="B107" s="132" t="s">
        <v>306</v>
      </c>
      <c r="C107" s="133">
        <v>1534.8799999999999</v>
      </c>
    </row>
    <row r="108" spans="1:10">
      <c r="A108" s="131" t="s">
        <v>307</v>
      </c>
      <c r="B108" s="132" t="s">
        <v>308</v>
      </c>
      <c r="C108" s="133">
        <v>106.75</v>
      </c>
    </row>
    <row r="109" spans="1:10">
      <c r="A109" s="131" t="s">
        <v>309</v>
      </c>
      <c r="B109" s="132" t="s">
        <v>310</v>
      </c>
      <c r="C109" s="133">
        <v>40.85</v>
      </c>
    </row>
    <row r="110" spans="1:10">
      <c r="A110" s="131" t="s">
        <v>311</v>
      </c>
      <c r="B110" s="132" t="s">
        <v>312</v>
      </c>
      <c r="C110" s="133">
        <v>1387.28</v>
      </c>
    </row>
    <row r="111" spans="1:10">
      <c r="A111" s="131" t="s">
        <v>313</v>
      </c>
      <c r="B111" s="132" t="s">
        <v>314</v>
      </c>
      <c r="C111" s="133">
        <v>700</v>
      </c>
    </row>
    <row r="112" spans="1:10">
      <c r="A112" s="131" t="s">
        <v>315</v>
      </c>
      <c r="B112" s="132" t="s">
        <v>316</v>
      </c>
      <c r="C112" s="133">
        <v>700</v>
      </c>
    </row>
    <row r="113" spans="1:3">
      <c r="A113" s="131" t="s">
        <v>317</v>
      </c>
      <c r="B113" s="132" t="s">
        <v>318</v>
      </c>
      <c r="C113" s="133">
        <v>302</v>
      </c>
    </row>
    <row r="114" spans="1:3">
      <c r="A114" s="131" t="s">
        <v>319</v>
      </c>
      <c r="B114" s="132" t="s">
        <v>320</v>
      </c>
      <c r="C114" s="133">
        <v>302</v>
      </c>
    </row>
    <row r="115" spans="1:3">
      <c r="A115" s="131" t="s">
        <v>321</v>
      </c>
      <c r="B115" s="132" t="s">
        <v>322</v>
      </c>
      <c r="C115" s="133">
        <v>60</v>
      </c>
    </row>
    <row r="116" spans="1:3">
      <c r="A116" s="131" t="s">
        <v>323</v>
      </c>
      <c r="B116" s="132" t="s">
        <v>324</v>
      </c>
      <c r="C116" s="133">
        <v>60</v>
      </c>
    </row>
    <row r="117" spans="1:3">
      <c r="A117" s="131" t="s">
        <v>325</v>
      </c>
      <c r="B117" s="132" t="s">
        <v>326</v>
      </c>
      <c r="C117" s="133">
        <v>65</v>
      </c>
    </row>
    <row r="118" spans="1:3">
      <c r="A118" s="131" t="s">
        <v>327</v>
      </c>
      <c r="B118" s="132" t="s">
        <v>328</v>
      </c>
      <c r="C118" s="133">
        <v>65</v>
      </c>
    </row>
    <row r="119" spans="1:3">
      <c r="A119" s="131" t="s">
        <v>329</v>
      </c>
      <c r="B119" s="132" t="s">
        <v>330</v>
      </c>
      <c r="C119" s="133">
        <v>63</v>
      </c>
    </row>
    <row r="120" spans="1:3">
      <c r="A120" s="131" t="s">
        <v>331</v>
      </c>
      <c r="B120" s="132" t="s">
        <v>332</v>
      </c>
      <c r="C120" s="133">
        <v>55</v>
      </c>
    </row>
    <row r="121" spans="1:3">
      <c r="A121" s="131" t="s">
        <v>646</v>
      </c>
      <c r="B121" s="132" t="s">
        <v>647</v>
      </c>
      <c r="C121" s="133">
        <v>8</v>
      </c>
    </row>
    <row r="122" spans="1:3">
      <c r="A122" s="131" t="s">
        <v>333</v>
      </c>
      <c r="B122" s="132" t="s">
        <v>334</v>
      </c>
      <c r="C122" s="133">
        <v>20</v>
      </c>
    </row>
    <row r="123" spans="1:3">
      <c r="A123" s="131" t="s">
        <v>335</v>
      </c>
      <c r="B123" s="132" t="s">
        <v>336</v>
      </c>
      <c r="C123" s="133">
        <v>20</v>
      </c>
    </row>
    <row r="124" spans="1:3">
      <c r="A124" s="131" t="s">
        <v>337</v>
      </c>
      <c r="B124" s="132" t="s">
        <v>338</v>
      </c>
      <c r="C124" s="133">
        <v>228.6</v>
      </c>
    </row>
    <row r="125" spans="1:3">
      <c r="A125" s="131" t="s">
        <v>339</v>
      </c>
      <c r="B125" s="132" t="s">
        <v>340</v>
      </c>
      <c r="C125" s="133">
        <v>228.6</v>
      </c>
    </row>
    <row r="126" spans="1:3">
      <c r="A126" s="131" t="s">
        <v>341</v>
      </c>
      <c r="B126" s="132" t="s">
        <v>342</v>
      </c>
      <c r="C126" s="133">
        <v>223</v>
      </c>
    </row>
    <row r="127" spans="1:3">
      <c r="A127" s="131" t="s">
        <v>343</v>
      </c>
      <c r="B127" s="132" t="s">
        <v>344</v>
      </c>
      <c r="C127" s="133">
        <v>223</v>
      </c>
    </row>
    <row r="128" spans="1:3">
      <c r="A128" s="131" t="s">
        <v>345</v>
      </c>
      <c r="B128" s="132" t="s">
        <v>346</v>
      </c>
      <c r="C128" s="133">
        <v>1075</v>
      </c>
    </row>
    <row r="129" spans="1:10">
      <c r="A129" s="131" t="s">
        <v>648</v>
      </c>
      <c r="B129" s="132" t="s">
        <v>649</v>
      </c>
      <c r="C129" s="133">
        <v>1000</v>
      </c>
    </row>
    <row r="130" spans="1:10">
      <c r="A130" s="131" t="s">
        <v>347</v>
      </c>
      <c r="B130" s="132" t="s">
        <v>348</v>
      </c>
      <c r="C130" s="133">
        <v>75</v>
      </c>
    </row>
    <row r="131" spans="1:10">
      <c r="A131" s="131" t="s">
        <v>349</v>
      </c>
      <c r="B131" s="132" t="s">
        <v>350</v>
      </c>
      <c r="C131" s="133">
        <v>90</v>
      </c>
    </row>
    <row r="132" spans="1:10">
      <c r="A132" s="131" t="s">
        <v>650</v>
      </c>
      <c r="B132" s="132" t="s">
        <v>651</v>
      </c>
      <c r="C132" s="133">
        <v>90</v>
      </c>
    </row>
    <row r="133" spans="1:10" s="77" customFormat="1" ht="14.25">
      <c r="A133" s="128" t="s">
        <v>351</v>
      </c>
      <c r="B133" s="129" t="s">
        <v>352</v>
      </c>
      <c r="C133" s="130">
        <v>3793.13</v>
      </c>
      <c r="D133" s="76"/>
      <c r="G133" s="205"/>
      <c r="H133" s="205"/>
      <c r="I133" s="206"/>
      <c r="J133" s="79"/>
    </row>
    <row r="134" spans="1:10">
      <c r="A134" s="131" t="s">
        <v>353</v>
      </c>
      <c r="B134" s="132" t="s">
        <v>354</v>
      </c>
      <c r="C134" s="133">
        <v>15</v>
      </c>
    </row>
    <row r="135" spans="1:10">
      <c r="A135" s="131" t="s">
        <v>355</v>
      </c>
      <c r="B135" s="132" t="s">
        <v>143</v>
      </c>
      <c r="C135" s="133">
        <v>15</v>
      </c>
    </row>
    <row r="136" spans="1:10">
      <c r="A136" s="131" t="s">
        <v>356</v>
      </c>
      <c r="B136" s="132" t="s">
        <v>357</v>
      </c>
      <c r="C136" s="133">
        <v>1166.8499999999999</v>
      </c>
    </row>
    <row r="137" spans="1:10">
      <c r="A137" s="131" t="s">
        <v>358</v>
      </c>
      <c r="B137" s="132" t="s">
        <v>359</v>
      </c>
      <c r="C137" s="133">
        <v>1094.8499999999999</v>
      </c>
    </row>
    <row r="138" spans="1:10">
      <c r="A138" s="131" t="s">
        <v>360</v>
      </c>
      <c r="B138" s="132" t="s">
        <v>361</v>
      </c>
      <c r="C138" s="133">
        <v>72</v>
      </c>
    </row>
    <row r="139" spans="1:10">
      <c r="A139" s="131" t="s">
        <v>362</v>
      </c>
      <c r="B139" s="132" t="s">
        <v>363</v>
      </c>
      <c r="C139" s="133">
        <v>132</v>
      </c>
    </row>
    <row r="140" spans="1:10">
      <c r="A140" s="131" t="s">
        <v>364</v>
      </c>
      <c r="B140" s="132" t="s">
        <v>365</v>
      </c>
      <c r="C140" s="133">
        <v>132</v>
      </c>
    </row>
    <row r="141" spans="1:10">
      <c r="A141" s="131" t="s">
        <v>366</v>
      </c>
      <c r="B141" s="132" t="s">
        <v>367</v>
      </c>
      <c r="C141" s="133">
        <v>370</v>
      </c>
    </row>
    <row r="142" spans="1:10">
      <c r="A142" s="131" t="s">
        <v>368</v>
      </c>
      <c r="B142" s="132" t="s">
        <v>369</v>
      </c>
      <c r="C142" s="133">
        <v>370</v>
      </c>
    </row>
    <row r="143" spans="1:10">
      <c r="A143" s="131" t="s">
        <v>370</v>
      </c>
      <c r="B143" s="132" t="s">
        <v>371</v>
      </c>
      <c r="C143" s="133">
        <v>46</v>
      </c>
    </row>
    <row r="144" spans="1:10">
      <c r="A144" s="131" t="s">
        <v>372</v>
      </c>
      <c r="B144" s="132" t="s">
        <v>143</v>
      </c>
      <c r="C144" s="133">
        <v>21</v>
      </c>
    </row>
    <row r="145" spans="1:10">
      <c r="A145" s="131" t="s">
        <v>373</v>
      </c>
      <c r="B145" s="132" t="s">
        <v>374</v>
      </c>
      <c r="C145" s="133">
        <v>25</v>
      </c>
    </row>
    <row r="146" spans="1:10">
      <c r="A146" s="131" t="s">
        <v>375</v>
      </c>
      <c r="B146" s="132" t="s">
        <v>376</v>
      </c>
      <c r="C146" s="133">
        <v>1133.28</v>
      </c>
    </row>
    <row r="147" spans="1:10">
      <c r="A147" s="131" t="s">
        <v>377</v>
      </c>
      <c r="B147" s="132" t="s">
        <v>378</v>
      </c>
      <c r="C147" s="133">
        <v>943.13</v>
      </c>
    </row>
    <row r="148" spans="1:10">
      <c r="A148" s="131" t="s">
        <v>379</v>
      </c>
      <c r="B148" s="132" t="s">
        <v>380</v>
      </c>
      <c r="C148" s="133">
        <v>190.15</v>
      </c>
    </row>
    <row r="149" spans="1:10">
      <c r="A149" s="131" t="s">
        <v>381</v>
      </c>
      <c r="B149" s="132" t="s">
        <v>382</v>
      </c>
      <c r="C149" s="133">
        <v>930</v>
      </c>
    </row>
    <row r="150" spans="1:10">
      <c r="A150" s="131" t="s">
        <v>383</v>
      </c>
      <c r="B150" s="132" t="s">
        <v>384</v>
      </c>
      <c r="C150" s="133">
        <v>930</v>
      </c>
    </row>
    <row r="151" spans="1:10" s="77" customFormat="1" ht="14.25">
      <c r="A151" s="128" t="s">
        <v>385</v>
      </c>
      <c r="B151" s="129" t="s">
        <v>386</v>
      </c>
      <c r="C151" s="130">
        <v>1808</v>
      </c>
      <c r="D151" s="76"/>
      <c r="G151" s="205"/>
      <c r="H151" s="205"/>
      <c r="I151" s="206"/>
      <c r="J151" s="79"/>
    </row>
    <row r="152" spans="1:10">
      <c r="A152" s="131" t="s">
        <v>387</v>
      </c>
      <c r="B152" s="132" t="s">
        <v>388</v>
      </c>
      <c r="C152" s="133">
        <v>1710</v>
      </c>
    </row>
    <row r="153" spans="1:10">
      <c r="A153" s="131" t="s">
        <v>389</v>
      </c>
      <c r="B153" s="132" t="s">
        <v>390</v>
      </c>
      <c r="C153" s="133">
        <v>1350</v>
      </c>
    </row>
    <row r="154" spans="1:10">
      <c r="A154" s="131" t="s">
        <v>623</v>
      </c>
      <c r="B154" s="132" t="s">
        <v>652</v>
      </c>
      <c r="C154" s="133">
        <v>60</v>
      </c>
    </row>
    <row r="155" spans="1:10">
      <c r="A155" s="131" t="s">
        <v>391</v>
      </c>
      <c r="B155" s="132" t="s">
        <v>392</v>
      </c>
      <c r="C155" s="133">
        <v>300</v>
      </c>
    </row>
    <row r="156" spans="1:10">
      <c r="A156" s="131" t="s">
        <v>653</v>
      </c>
      <c r="B156" s="132" t="s">
        <v>654</v>
      </c>
      <c r="C156" s="133">
        <v>53</v>
      </c>
    </row>
    <row r="157" spans="1:10">
      <c r="A157" s="131" t="s">
        <v>655</v>
      </c>
      <c r="B157" s="132" t="s">
        <v>656</v>
      </c>
      <c r="C157" s="133">
        <v>53</v>
      </c>
    </row>
    <row r="158" spans="1:10">
      <c r="A158" s="131" t="s">
        <v>393</v>
      </c>
      <c r="B158" s="132" t="s">
        <v>394</v>
      </c>
      <c r="C158" s="133">
        <v>5</v>
      </c>
    </row>
    <row r="159" spans="1:10">
      <c r="A159" s="131" t="s">
        <v>395</v>
      </c>
      <c r="B159" s="132" t="s">
        <v>394</v>
      </c>
      <c r="C159" s="133">
        <v>5</v>
      </c>
    </row>
    <row r="160" spans="1:10">
      <c r="A160" s="131" t="s">
        <v>657</v>
      </c>
      <c r="B160" s="132" t="s">
        <v>658</v>
      </c>
      <c r="C160" s="133">
        <v>40</v>
      </c>
    </row>
    <row r="161" spans="1:10">
      <c r="A161" s="131" t="s">
        <v>659</v>
      </c>
      <c r="B161" s="132" t="s">
        <v>660</v>
      </c>
      <c r="C161" s="133">
        <v>40</v>
      </c>
    </row>
    <row r="162" spans="1:10" s="77" customFormat="1" ht="14.25">
      <c r="A162" s="128" t="s">
        <v>396</v>
      </c>
      <c r="B162" s="129" t="s">
        <v>397</v>
      </c>
      <c r="C162" s="130">
        <v>14771.79</v>
      </c>
      <c r="D162" s="76"/>
      <c r="G162" s="205"/>
      <c r="H162" s="205"/>
      <c r="I162" s="206"/>
      <c r="J162" s="79"/>
    </row>
    <row r="163" spans="1:10">
      <c r="A163" s="131" t="s">
        <v>398</v>
      </c>
      <c r="B163" s="132" t="s">
        <v>399</v>
      </c>
      <c r="C163" s="133">
        <v>2132.79</v>
      </c>
    </row>
    <row r="164" spans="1:10">
      <c r="A164" s="131" t="s">
        <v>400</v>
      </c>
      <c r="B164" s="132" t="s">
        <v>143</v>
      </c>
      <c r="C164" s="133">
        <v>1591.3899999999999</v>
      </c>
    </row>
    <row r="165" spans="1:10">
      <c r="A165" s="131" t="s">
        <v>401</v>
      </c>
      <c r="B165" s="132" t="s">
        <v>402</v>
      </c>
      <c r="C165" s="133">
        <v>517</v>
      </c>
    </row>
    <row r="166" spans="1:10">
      <c r="A166" s="131" t="s">
        <v>403</v>
      </c>
      <c r="B166" s="132" t="s">
        <v>404</v>
      </c>
      <c r="C166" s="133">
        <v>7</v>
      </c>
    </row>
    <row r="167" spans="1:10">
      <c r="A167" s="131" t="s">
        <v>405</v>
      </c>
      <c r="B167" s="132" t="s">
        <v>406</v>
      </c>
      <c r="C167" s="133">
        <v>17.399999999999999</v>
      </c>
    </row>
    <row r="168" spans="1:10">
      <c r="A168" s="131" t="s">
        <v>407</v>
      </c>
      <c r="B168" s="132" t="s">
        <v>408</v>
      </c>
      <c r="C168" s="133">
        <v>11</v>
      </c>
    </row>
    <row r="169" spans="1:10">
      <c r="A169" s="131" t="s">
        <v>409</v>
      </c>
      <c r="B169" s="132" t="s">
        <v>408</v>
      </c>
      <c r="C169" s="133">
        <v>11</v>
      </c>
    </row>
    <row r="170" spans="1:10">
      <c r="A170" s="131" t="s">
        <v>661</v>
      </c>
      <c r="B170" s="132" t="s">
        <v>662</v>
      </c>
      <c r="C170" s="133">
        <v>10151</v>
      </c>
    </row>
    <row r="171" spans="1:10">
      <c r="A171" s="131" t="s">
        <v>663</v>
      </c>
      <c r="B171" s="132" t="s">
        <v>664</v>
      </c>
      <c r="C171" s="133">
        <v>9900</v>
      </c>
    </row>
    <row r="172" spans="1:10">
      <c r="A172" s="131" t="s">
        <v>665</v>
      </c>
      <c r="B172" s="132" t="s">
        <v>666</v>
      </c>
      <c r="C172" s="133">
        <v>251</v>
      </c>
    </row>
    <row r="173" spans="1:10">
      <c r="A173" s="131" t="s">
        <v>410</v>
      </c>
      <c r="B173" s="132" t="s">
        <v>411</v>
      </c>
      <c r="C173" s="133">
        <v>2177</v>
      </c>
    </row>
    <row r="174" spans="1:10">
      <c r="A174" s="131" t="s">
        <v>412</v>
      </c>
      <c r="B174" s="132" t="s">
        <v>411</v>
      </c>
      <c r="C174" s="133">
        <v>2177</v>
      </c>
    </row>
    <row r="175" spans="1:10">
      <c r="A175" s="131" t="s">
        <v>667</v>
      </c>
      <c r="B175" s="132" t="s">
        <v>668</v>
      </c>
      <c r="C175" s="133">
        <v>300</v>
      </c>
    </row>
    <row r="176" spans="1:10">
      <c r="A176" s="131" t="s">
        <v>669</v>
      </c>
      <c r="B176" s="132" t="s">
        <v>668</v>
      </c>
      <c r="C176" s="133">
        <v>300</v>
      </c>
    </row>
    <row r="177" spans="1:10" s="77" customFormat="1" ht="14.25">
      <c r="A177" s="128" t="s">
        <v>413</v>
      </c>
      <c r="B177" s="129" t="s">
        <v>414</v>
      </c>
      <c r="C177" s="130">
        <v>4559.6000000000004</v>
      </c>
      <c r="D177" s="76"/>
      <c r="G177" s="205"/>
      <c r="H177" s="205"/>
      <c r="I177" s="206"/>
      <c r="J177" s="79"/>
    </row>
    <row r="178" spans="1:10">
      <c r="A178" s="131" t="s">
        <v>415</v>
      </c>
      <c r="B178" s="132" t="s">
        <v>416</v>
      </c>
      <c r="C178" s="133">
        <v>978.6</v>
      </c>
    </row>
    <row r="179" spans="1:10">
      <c r="A179" s="131" t="s">
        <v>417</v>
      </c>
      <c r="B179" s="132" t="s">
        <v>418</v>
      </c>
      <c r="C179" s="133">
        <v>30</v>
      </c>
    </row>
    <row r="180" spans="1:10">
      <c r="A180" s="131" t="s">
        <v>419</v>
      </c>
      <c r="B180" s="132" t="s">
        <v>420</v>
      </c>
      <c r="C180" s="133">
        <v>200</v>
      </c>
    </row>
    <row r="181" spans="1:10">
      <c r="A181" s="131" t="s">
        <v>421</v>
      </c>
      <c r="B181" s="132" t="s">
        <v>422</v>
      </c>
      <c r="C181" s="133">
        <v>20</v>
      </c>
    </row>
    <row r="182" spans="1:10">
      <c r="A182" s="131" t="s">
        <v>423</v>
      </c>
      <c r="B182" s="132" t="s">
        <v>424</v>
      </c>
      <c r="C182" s="133">
        <v>8</v>
      </c>
    </row>
    <row r="183" spans="1:10">
      <c r="A183" s="131" t="s">
        <v>425</v>
      </c>
      <c r="B183" s="132" t="s">
        <v>426</v>
      </c>
      <c r="C183" s="133">
        <v>210</v>
      </c>
    </row>
    <row r="184" spans="1:10">
      <c r="A184" s="131" t="s">
        <v>427</v>
      </c>
      <c r="B184" s="132" t="s">
        <v>428</v>
      </c>
      <c r="C184" s="133">
        <v>510.6</v>
      </c>
    </row>
    <row r="185" spans="1:10">
      <c r="A185" s="131" t="s">
        <v>429</v>
      </c>
      <c r="B185" s="132" t="s">
        <v>430</v>
      </c>
      <c r="C185" s="133">
        <v>2705</v>
      </c>
    </row>
    <row r="186" spans="1:10">
      <c r="A186" s="131" t="s">
        <v>670</v>
      </c>
      <c r="B186" s="132" t="s">
        <v>145</v>
      </c>
      <c r="C186" s="133">
        <v>5</v>
      </c>
    </row>
    <row r="187" spans="1:10">
      <c r="A187" s="131" t="s">
        <v>431</v>
      </c>
      <c r="B187" s="132" t="s">
        <v>432</v>
      </c>
      <c r="C187" s="133">
        <v>2700</v>
      </c>
    </row>
    <row r="188" spans="1:10">
      <c r="A188" s="131" t="s">
        <v>433</v>
      </c>
      <c r="B188" s="132" t="s">
        <v>434</v>
      </c>
      <c r="C188" s="133">
        <v>27</v>
      </c>
    </row>
    <row r="189" spans="1:10">
      <c r="A189" s="131" t="s">
        <v>435</v>
      </c>
      <c r="B189" s="132" t="s">
        <v>436</v>
      </c>
      <c r="C189" s="133">
        <v>17</v>
      </c>
    </row>
    <row r="190" spans="1:10">
      <c r="A190" s="131" t="s">
        <v>437</v>
      </c>
      <c r="B190" s="132" t="s">
        <v>438</v>
      </c>
      <c r="C190" s="133">
        <v>10</v>
      </c>
    </row>
    <row r="191" spans="1:10">
      <c r="A191" s="131" t="s">
        <v>671</v>
      </c>
      <c r="B191" s="132" t="s">
        <v>672</v>
      </c>
      <c r="C191" s="133">
        <v>72</v>
      </c>
    </row>
    <row r="192" spans="1:10">
      <c r="A192" s="131" t="s">
        <v>673</v>
      </c>
      <c r="B192" s="132" t="s">
        <v>624</v>
      </c>
      <c r="C192" s="133">
        <v>72</v>
      </c>
    </row>
    <row r="193" spans="1:10">
      <c r="A193" s="131" t="s">
        <v>439</v>
      </c>
      <c r="B193" s="132" t="s">
        <v>440</v>
      </c>
      <c r="C193" s="133">
        <v>367</v>
      </c>
    </row>
    <row r="194" spans="1:10">
      <c r="A194" s="131" t="s">
        <v>441</v>
      </c>
      <c r="B194" s="132" t="s">
        <v>442</v>
      </c>
      <c r="C194" s="133">
        <v>367</v>
      </c>
    </row>
    <row r="195" spans="1:10">
      <c r="A195" s="131" t="s">
        <v>443</v>
      </c>
      <c r="B195" s="132" t="s">
        <v>444</v>
      </c>
      <c r="C195" s="133">
        <v>10</v>
      </c>
    </row>
    <row r="196" spans="1:10">
      <c r="A196" s="131" t="s">
        <v>445</v>
      </c>
      <c r="B196" s="132" t="s">
        <v>446</v>
      </c>
      <c r="C196" s="133">
        <v>10</v>
      </c>
    </row>
    <row r="197" spans="1:10">
      <c r="A197" s="131" t="s">
        <v>447</v>
      </c>
      <c r="B197" s="132" t="s">
        <v>448</v>
      </c>
      <c r="C197" s="133">
        <v>400</v>
      </c>
    </row>
    <row r="198" spans="1:10">
      <c r="A198" s="131" t="s">
        <v>449</v>
      </c>
      <c r="B198" s="132" t="s">
        <v>448</v>
      </c>
      <c r="C198" s="133">
        <v>400</v>
      </c>
    </row>
    <row r="199" spans="1:10" s="77" customFormat="1" ht="14.25">
      <c r="A199" s="128" t="s">
        <v>450</v>
      </c>
      <c r="B199" s="129" t="s">
        <v>451</v>
      </c>
      <c r="C199" s="130">
        <v>27</v>
      </c>
      <c r="D199" s="76"/>
      <c r="G199" s="205"/>
      <c r="H199" s="205"/>
      <c r="I199" s="206"/>
      <c r="J199" s="79"/>
    </row>
    <row r="200" spans="1:10">
      <c r="A200" s="131" t="s">
        <v>452</v>
      </c>
      <c r="B200" s="132" t="s">
        <v>453</v>
      </c>
      <c r="C200" s="133">
        <v>27</v>
      </c>
    </row>
    <row r="201" spans="1:10">
      <c r="A201" s="131" t="s">
        <v>454</v>
      </c>
      <c r="B201" s="132" t="s">
        <v>143</v>
      </c>
      <c r="C201" s="133">
        <v>27</v>
      </c>
    </row>
    <row r="202" spans="1:10" s="77" customFormat="1" ht="14.25">
      <c r="A202" s="128" t="s">
        <v>455</v>
      </c>
      <c r="B202" s="129" t="s">
        <v>456</v>
      </c>
      <c r="C202" s="130">
        <v>36.200000000000003</v>
      </c>
      <c r="D202" s="76"/>
      <c r="G202" s="205"/>
      <c r="H202" s="205"/>
      <c r="I202" s="206"/>
      <c r="J202" s="79"/>
    </row>
    <row r="203" spans="1:10">
      <c r="A203" s="131" t="s">
        <v>457</v>
      </c>
      <c r="B203" s="132" t="s">
        <v>458</v>
      </c>
      <c r="C203" s="133">
        <v>27.2</v>
      </c>
    </row>
    <row r="204" spans="1:10">
      <c r="A204" s="131" t="s">
        <v>459</v>
      </c>
      <c r="B204" s="132" t="s">
        <v>143</v>
      </c>
      <c r="C204" s="133">
        <v>7.2</v>
      </c>
    </row>
    <row r="205" spans="1:10">
      <c r="A205" s="131" t="s">
        <v>460</v>
      </c>
      <c r="B205" s="132" t="s">
        <v>461</v>
      </c>
      <c r="C205" s="133">
        <v>20</v>
      </c>
    </row>
    <row r="206" spans="1:10">
      <c r="A206" s="131" t="s">
        <v>462</v>
      </c>
      <c r="B206" s="132" t="s">
        <v>463</v>
      </c>
      <c r="C206" s="133">
        <v>9</v>
      </c>
    </row>
    <row r="207" spans="1:10">
      <c r="A207" s="131" t="s">
        <v>464</v>
      </c>
      <c r="B207" s="132" t="s">
        <v>465</v>
      </c>
      <c r="C207" s="133">
        <v>9</v>
      </c>
    </row>
    <row r="208" spans="1:10" s="77" customFormat="1" ht="14.25">
      <c r="A208" s="128" t="s">
        <v>466</v>
      </c>
      <c r="B208" s="129" t="s">
        <v>467</v>
      </c>
      <c r="C208" s="130">
        <v>535.74</v>
      </c>
      <c r="D208" s="76"/>
      <c r="G208" s="205"/>
      <c r="H208" s="205"/>
      <c r="I208" s="206"/>
      <c r="J208" s="79"/>
    </row>
    <row r="209" spans="1:10">
      <c r="A209" s="131" t="s">
        <v>468</v>
      </c>
      <c r="B209" s="132" t="s">
        <v>469</v>
      </c>
      <c r="C209" s="133">
        <v>435.74</v>
      </c>
    </row>
    <row r="210" spans="1:10">
      <c r="A210" s="131" t="s">
        <v>470</v>
      </c>
      <c r="B210" s="132" t="s">
        <v>143</v>
      </c>
      <c r="C210" s="133">
        <v>221.74</v>
      </c>
    </row>
    <row r="211" spans="1:10">
      <c r="A211" s="131" t="s">
        <v>674</v>
      </c>
      <c r="B211" s="132" t="s">
        <v>675</v>
      </c>
      <c r="C211" s="133">
        <v>200</v>
      </c>
    </row>
    <row r="212" spans="1:10">
      <c r="A212" s="131" t="s">
        <v>471</v>
      </c>
      <c r="B212" s="132" t="s">
        <v>472</v>
      </c>
      <c r="C212" s="133">
        <v>11</v>
      </c>
    </row>
    <row r="213" spans="1:10">
      <c r="A213" s="131" t="s">
        <v>473</v>
      </c>
      <c r="B213" s="132" t="s">
        <v>474</v>
      </c>
      <c r="C213" s="133">
        <v>3</v>
      </c>
    </row>
    <row r="214" spans="1:10">
      <c r="A214" s="131" t="s">
        <v>676</v>
      </c>
      <c r="B214" s="132" t="s">
        <v>677</v>
      </c>
      <c r="C214" s="133">
        <v>100</v>
      </c>
    </row>
    <row r="215" spans="1:10">
      <c r="A215" s="131" t="s">
        <v>678</v>
      </c>
      <c r="B215" s="132" t="s">
        <v>625</v>
      </c>
      <c r="C215" s="133">
        <v>100</v>
      </c>
    </row>
    <row r="216" spans="1:10" s="77" customFormat="1" ht="14.25">
      <c r="A216" s="128" t="s">
        <v>626</v>
      </c>
      <c r="B216" s="129" t="s">
        <v>618</v>
      </c>
      <c r="C216" s="130">
        <v>4</v>
      </c>
      <c r="D216" s="76"/>
      <c r="G216" s="205"/>
      <c r="H216" s="205"/>
      <c r="I216" s="206"/>
      <c r="J216" s="79"/>
    </row>
    <row r="217" spans="1:10">
      <c r="A217" s="131" t="s">
        <v>627</v>
      </c>
      <c r="B217" s="132" t="s">
        <v>628</v>
      </c>
      <c r="C217" s="133">
        <v>4</v>
      </c>
    </row>
    <row r="218" spans="1:10">
      <c r="A218" s="131" t="s">
        <v>629</v>
      </c>
      <c r="B218" s="132" t="s">
        <v>145</v>
      </c>
      <c r="C218" s="133">
        <v>4</v>
      </c>
    </row>
    <row r="219" spans="1:10" s="77" customFormat="1" ht="14.25">
      <c r="A219" s="128" t="s">
        <v>475</v>
      </c>
      <c r="B219" s="129" t="s">
        <v>476</v>
      </c>
      <c r="C219" s="209">
        <v>910.73</v>
      </c>
      <c r="D219" s="76"/>
      <c r="G219" s="205"/>
      <c r="H219" s="205"/>
      <c r="I219" s="206"/>
      <c r="J219" s="79"/>
    </row>
    <row r="220" spans="1:10">
      <c r="A220" s="131" t="s">
        <v>477</v>
      </c>
      <c r="B220" s="132" t="s">
        <v>478</v>
      </c>
      <c r="C220" s="210">
        <v>551.78</v>
      </c>
    </row>
    <row r="221" spans="1:10">
      <c r="A221" s="201" t="s">
        <v>479</v>
      </c>
      <c r="B221" s="201" t="s">
        <v>143</v>
      </c>
      <c r="C221" s="211">
        <v>286.78000000000003</v>
      </c>
    </row>
    <row r="222" spans="1:10">
      <c r="A222" s="199" t="s">
        <v>480</v>
      </c>
      <c r="B222" s="200" t="s">
        <v>481</v>
      </c>
      <c r="C222" s="212">
        <v>18</v>
      </c>
    </row>
    <row r="223" spans="1:10">
      <c r="A223" s="199" t="s">
        <v>630</v>
      </c>
      <c r="B223" s="200" t="s">
        <v>679</v>
      </c>
      <c r="C223" s="212">
        <v>20</v>
      </c>
    </row>
    <row r="224" spans="1:10">
      <c r="A224" s="199" t="s">
        <v>482</v>
      </c>
      <c r="B224" s="200" t="s">
        <v>483</v>
      </c>
      <c r="C224" s="212">
        <v>217</v>
      </c>
    </row>
    <row r="225" spans="1:10">
      <c r="A225" s="199" t="s">
        <v>484</v>
      </c>
      <c r="B225" s="200" t="s">
        <v>155</v>
      </c>
      <c r="C225" s="212">
        <v>10</v>
      </c>
    </row>
    <row r="226" spans="1:10">
      <c r="A226" s="199" t="s">
        <v>485</v>
      </c>
      <c r="B226" s="200" t="s">
        <v>486</v>
      </c>
      <c r="C226" s="212">
        <v>358.95</v>
      </c>
    </row>
    <row r="227" spans="1:10">
      <c r="A227" s="199" t="s">
        <v>680</v>
      </c>
      <c r="B227" s="200" t="s">
        <v>143</v>
      </c>
      <c r="C227" s="212">
        <v>288.95</v>
      </c>
    </row>
    <row r="228" spans="1:10">
      <c r="A228" s="199" t="s">
        <v>681</v>
      </c>
      <c r="B228" s="200" t="s">
        <v>682</v>
      </c>
      <c r="C228" s="212">
        <v>45</v>
      </c>
    </row>
    <row r="229" spans="1:10">
      <c r="A229" s="199" t="s">
        <v>487</v>
      </c>
      <c r="B229" s="200" t="s">
        <v>488</v>
      </c>
      <c r="C229" s="212">
        <v>25</v>
      </c>
    </row>
    <row r="230" spans="1:10" s="77" customFormat="1" ht="14.25">
      <c r="A230" s="207" t="s">
        <v>489</v>
      </c>
      <c r="B230" s="208" t="s">
        <v>490</v>
      </c>
      <c r="C230" s="213">
        <v>830.53</v>
      </c>
      <c r="D230" s="76"/>
      <c r="G230" s="205"/>
      <c r="H230" s="205"/>
      <c r="I230" s="206"/>
      <c r="J230" s="79"/>
    </row>
    <row r="231" spans="1:10">
      <c r="A231" s="199" t="s">
        <v>491</v>
      </c>
      <c r="B231" s="200" t="s">
        <v>492</v>
      </c>
      <c r="C231" s="212">
        <v>830.53</v>
      </c>
    </row>
    <row r="232" spans="1:10">
      <c r="A232" s="199" t="s">
        <v>493</v>
      </c>
      <c r="B232" s="200" t="s">
        <v>494</v>
      </c>
      <c r="C232" s="212">
        <v>830.53</v>
      </c>
    </row>
    <row r="233" spans="1:10" s="77" customFormat="1" ht="14.25">
      <c r="A233" s="207" t="s">
        <v>495</v>
      </c>
      <c r="B233" s="208" t="s">
        <v>496</v>
      </c>
      <c r="C233" s="213">
        <v>2500</v>
      </c>
      <c r="D233" s="76"/>
      <c r="G233" s="205"/>
      <c r="H233" s="205"/>
      <c r="I233" s="206"/>
      <c r="J233" s="79"/>
    </row>
    <row r="234" spans="1:10" s="77" customFormat="1" ht="14.25">
      <c r="A234" s="207" t="s">
        <v>497</v>
      </c>
      <c r="B234" s="208" t="s">
        <v>498</v>
      </c>
      <c r="C234" s="213">
        <v>13304</v>
      </c>
      <c r="D234" s="76"/>
      <c r="G234" s="205"/>
      <c r="H234" s="205"/>
      <c r="I234" s="206"/>
      <c r="J234" s="79"/>
    </row>
    <row r="235" spans="1:10">
      <c r="A235" s="199" t="s">
        <v>499</v>
      </c>
      <c r="B235" s="200" t="s">
        <v>500</v>
      </c>
      <c r="C235" s="212">
        <v>11200</v>
      </c>
    </row>
    <row r="236" spans="1:10">
      <c r="A236" s="199" t="s">
        <v>501</v>
      </c>
      <c r="B236" s="200" t="s">
        <v>498</v>
      </c>
      <c r="C236" s="212">
        <v>2104</v>
      </c>
    </row>
    <row r="237" spans="1:10">
      <c r="A237" s="199" t="s">
        <v>502</v>
      </c>
      <c r="B237" s="200" t="s">
        <v>498</v>
      </c>
      <c r="C237" s="212">
        <v>2104</v>
      </c>
    </row>
    <row r="238" spans="1:10" s="77" customFormat="1" ht="14.25">
      <c r="A238" s="207" t="s">
        <v>2</v>
      </c>
      <c r="B238" s="208" t="s">
        <v>504</v>
      </c>
      <c r="C238" s="213">
        <v>7000</v>
      </c>
      <c r="D238" s="76"/>
      <c r="G238" s="205"/>
      <c r="H238" s="205"/>
      <c r="I238" s="206"/>
      <c r="J238" s="79"/>
    </row>
    <row r="239" spans="1:10">
      <c r="A239" s="199" t="s">
        <v>1</v>
      </c>
      <c r="B239" s="200" t="s">
        <v>505</v>
      </c>
      <c r="C239" s="212">
        <v>7000</v>
      </c>
    </row>
    <row r="240" spans="1:10">
      <c r="A240" s="199" t="s">
        <v>0</v>
      </c>
      <c r="B240" s="200" t="s">
        <v>506</v>
      </c>
      <c r="C240" s="212">
        <v>7000</v>
      </c>
    </row>
    <row r="241" spans="1:10" s="77" customFormat="1" ht="14.25">
      <c r="A241" s="207" t="s">
        <v>683</v>
      </c>
      <c r="B241" s="208" t="s">
        <v>684</v>
      </c>
      <c r="C241" s="213">
        <v>200</v>
      </c>
      <c r="D241" s="76"/>
      <c r="G241" s="205"/>
      <c r="H241" s="205"/>
      <c r="I241" s="206"/>
      <c r="J241" s="79"/>
    </row>
    <row r="242" spans="1:10">
      <c r="A242" s="199" t="s">
        <v>685</v>
      </c>
      <c r="B242" s="200" t="s">
        <v>686</v>
      </c>
      <c r="C242" s="212">
        <v>200</v>
      </c>
    </row>
    <row r="243" spans="1:10">
      <c r="A243" s="264" t="s">
        <v>688</v>
      </c>
      <c r="B243" s="265"/>
      <c r="C243" s="214">
        <f>SUM(C5++C51+C52+C73+C83+C90+C98+C133+C151+C162+C177+C199+C202+C208+C216+C219+C230+C233+C234+C238+C241)</f>
        <v>87464.959999999992</v>
      </c>
    </row>
  </sheetData>
  <mergeCells count="2">
    <mergeCell ref="A2:C2"/>
    <mergeCell ref="A243:B24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E73"/>
  <sheetViews>
    <sheetView workbookViewId="0">
      <selection activeCell="C75" sqref="C75"/>
    </sheetView>
  </sheetViews>
  <sheetFormatPr defaultRowHeight="15.75"/>
  <cols>
    <col min="1" max="1" width="19.375" style="60" customWidth="1"/>
    <col min="2" max="2" width="38.625" style="60" customWidth="1"/>
    <col min="3" max="3" width="17.25" style="62" customWidth="1"/>
    <col min="4" max="16384" width="9" style="60"/>
  </cols>
  <sheetData>
    <row r="1" spans="1:5" ht="21" customHeight="1">
      <c r="A1" s="63" t="s">
        <v>86</v>
      </c>
    </row>
    <row r="2" spans="1:5" ht="24.75" customHeight="1">
      <c r="A2" s="266" t="s">
        <v>64</v>
      </c>
      <c r="B2" s="267"/>
      <c r="C2" s="267"/>
    </row>
    <row r="3" spans="1:5" s="63" customFormat="1" ht="24" customHeight="1">
      <c r="C3" s="61" t="s">
        <v>34</v>
      </c>
    </row>
    <row r="4" spans="1:5" s="68" customFormat="1" ht="43.5" customHeight="1">
      <c r="A4" s="70" t="s">
        <v>35</v>
      </c>
      <c r="B4" s="70" t="s">
        <v>36</v>
      </c>
      <c r="C4" s="73" t="s">
        <v>37</v>
      </c>
    </row>
    <row r="5" spans="1:5" s="71" customFormat="1" ht="21" customHeight="1">
      <c r="A5" s="134" t="s">
        <v>689</v>
      </c>
      <c r="B5" s="134" t="s">
        <v>690</v>
      </c>
      <c r="C5" s="178">
        <v>6005.8700000000008</v>
      </c>
    </row>
    <row r="6" spans="1:5" s="72" customFormat="1" ht="21" customHeight="1">
      <c r="A6" s="136" t="s">
        <v>691</v>
      </c>
      <c r="B6" s="137" t="s">
        <v>692</v>
      </c>
      <c r="C6" s="135">
        <v>3335.56</v>
      </c>
    </row>
    <row r="7" spans="1:5" s="63" customFormat="1" ht="21" customHeight="1">
      <c r="A7" s="136" t="s">
        <v>693</v>
      </c>
      <c r="B7" s="137" t="s">
        <v>694</v>
      </c>
      <c r="C7" s="135">
        <v>1618.62</v>
      </c>
    </row>
    <row r="8" spans="1:5" s="68" customFormat="1" ht="21" customHeight="1">
      <c r="A8" s="136" t="s">
        <v>695</v>
      </c>
      <c r="B8" s="137" t="s">
        <v>494</v>
      </c>
      <c r="C8" s="135">
        <v>544.27</v>
      </c>
    </row>
    <row r="9" spans="1:5" s="63" customFormat="1" ht="21" customHeight="1">
      <c r="A9" s="136" t="s">
        <v>696</v>
      </c>
      <c r="B9" s="137" t="s">
        <v>697</v>
      </c>
      <c r="C9" s="135">
        <v>507.42</v>
      </c>
      <c r="E9" s="69"/>
    </row>
    <row r="10" spans="1:5" s="68" customFormat="1" ht="21" customHeight="1">
      <c r="A10" s="216" t="s">
        <v>698</v>
      </c>
      <c r="B10" s="216" t="s">
        <v>699</v>
      </c>
      <c r="C10" s="178">
        <v>2597.79</v>
      </c>
    </row>
    <row r="11" spans="1:5" s="68" customFormat="1" ht="21" customHeight="1">
      <c r="A11" s="136" t="s">
        <v>700</v>
      </c>
      <c r="B11" s="137" t="s">
        <v>701</v>
      </c>
      <c r="C11" s="135">
        <v>2154.88</v>
      </c>
    </row>
    <row r="12" spans="1:5" ht="21" customHeight="1">
      <c r="A12" s="136" t="s">
        <v>702</v>
      </c>
      <c r="B12" s="137" t="s">
        <v>509</v>
      </c>
      <c r="C12" s="135">
        <v>126</v>
      </c>
    </row>
    <row r="13" spans="1:5" ht="21" customHeight="1">
      <c r="A13" s="136" t="s">
        <v>703</v>
      </c>
      <c r="B13" s="137" t="s">
        <v>510</v>
      </c>
      <c r="C13" s="135">
        <v>89.72</v>
      </c>
    </row>
    <row r="14" spans="1:5" ht="21" customHeight="1">
      <c r="A14" s="215" t="s">
        <v>704</v>
      </c>
      <c r="B14" s="215" t="s">
        <v>781</v>
      </c>
      <c r="C14" s="135"/>
    </row>
    <row r="15" spans="1:5" ht="21" customHeight="1">
      <c r="A15" s="136" t="s">
        <v>705</v>
      </c>
      <c r="B15" s="137" t="s">
        <v>706</v>
      </c>
      <c r="C15" s="135"/>
    </row>
    <row r="16" spans="1:5" ht="21" customHeight="1">
      <c r="A16" s="136" t="s">
        <v>707</v>
      </c>
      <c r="B16" s="137" t="s">
        <v>511</v>
      </c>
      <c r="C16" s="135">
        <v>41.26</v>
      </c>
    </row>
    <row r="17" spans="1:3" ht="21" customHeight="1">
      <c r="A17" s="136" t="s">
        <v>708</v>
      </c>
      <c r="B17" s="137" t="s">
        <v>709</v>
      </c>
      <c r="C17" s="135"/>
    </row>
    <row r="18" spans="1:3" ht="21" customHeight="1">
      <c r="A18" s="136" t="s">
        <v>710</v>
      </c>
      <c r="B18" s="137" t="s">
        <v>512</v>
      </c>
      <c r="C18" s="135">
        <v>161.5</v>
      </c>
    </row>
    <row r="19" spans="1:3" ht="21" customHeight="1">
      <c r="A19" s="136" t="s">
        <v>711</v>
      </c>
      <c r="B19" s="137" t="s">
        <v>508</v>
      </c>
      <c r="C19" s="135">
        <v>10</v>
      </c>
    </row>
    <row r="20" spans="1:3" ht="21" customHeight="1">
      <c r="A20" s="136" t="s">
        <v>712</v>
      </c>
      <c r="B20" s="137" t="s">
        <v>513</v>
      </c>
      <c r="C20" s="135">
        <v>14.43</v>
      </c>
    </row>
    <row r="21" spans="1:3" s="218" customFormat="1" ht="21" customHeight="1">
      <c r="A21" s="216" t="s">
        <v>713</v>
      </c>
      <c r="B21" s="216" t="s">
        <v>714</v>
      </c>
      <c r="C21" s="178">
        <v>45.95</v>
      </c>
    </row>
    <row r="22" spans="1:3" ht="21" customHeight="1">
      <c r="A22" s="136" t="s">
        <v>715</v>
      </c>
      <c r="B22" s="137" t="s">
        <v>716</v>
      </c>
      <c r="C22" s="135"/>
    </row>
    <row r="23" spans="1:3" ht="21" customHeight="1">
      <c r="A23" s="136" t="s">
        <v>717</v>
      </c>
      <c r="B23" s="137" t="s">
        <v>718</v>
      </c>
      <c r="C23" s="135"/>
    </row>
    <row r="24" spans="1:3" ht="21" customHeight="1">
      <c r="A24" s="136" t="s">
        <v>719</v>
      </c>
      <c r="B24" s="137" t="s">
        <v>720</v>
      </c>
      <c r="C24" s="135"/>
    </row>
    <row r="25" spans="1:3" ht="21" customHeight="1">
      <c r="A25" s="136" t="s">
        <v>721</v>
      </c>
      <c r="B25" s="137" t="s">
        <v>722</v>
      </c>
      <c r="C25" s="135"/>
    </row>
    <row r="26" spans="1:3" ht="21" customHeight="1">
      <c r="A26" s="136" t="s">
        <v>723</v>
      </c>
      <c r="B26" s="137" t="s">
        <v>724</v>
      </c>
      <c r="C26" s="135">
        <v>45.95</v>
      </c>
    </row>
    <row r="27" spans="1:3" ht="21" customHeight="1">
      <c r="A27" s="136" t="s">
        <v>725</v>
      </c>
      <c r="B27" s="137" t="s">
        <v>726</v>
      </c>
      <c r="C27" s="135"/>
    </row>
    <row r="28" spans="1:3" ht="21" customHeight="1">
      <c r="A28" s="136" t="s">
        <v>727</v>
      </c>
      <c r="B28" s="137" t="s">
        <v>515</v>
      </c>
      <c r="C28" s="135"/>
    </row>
    <row r="29" spans="1:3" s="218" customFormat="1" ht="21" customHeight="1">
      <c r="A29" s="216" t="s">
        <v>728</v>
      </c>
      <c r="B29" s="216" t="s">
        <v>729</v>
      </c>
      <c r="C29" s="178">
        <v>16521.79</v>
      </c>
    </row>
    <row r="30" spans="1:3" ht="21" customHeight="1">
      <c r="A30" s="136" t="s">
        <v>730</v>
      </c>
      <c r="B30" s="137" t="s">
        <v>731</v>
      </c>
      <c r="C30" s="135">
        <v>15275.64</v>
      </c>
    </row>
    <row r="31" spans="1:3" ht="21" customHeight="1">
      <c r="A31" s="136" t="s">
        <v>732</v>
      </c>
      <c r="B31" s="137" t="s">
        <v>507</v>
      </c>
      <c r="C31" s="135">
        <v>1246.1500000000001</v>
      </c>
    </row>
    <row r="32" spans="1:3" ht="21" customHeight="1">
      <c r="A32" s="138" t="s">
        <v>733</v>
      </c>
      <c r="B32" s="137" t="s">
        <v>734</v>
      </c>
      <c r="C32" s="135"/>
    </row>
    <row r="33" spans="1:3" s="218" customFormat="1" ht="21" customHeight="1">
      <c r="A33" s="134" t="s">
        <v>735</v>
      </c>
      <c r="B33" s="134" t="s">
        <v>736</v>
      </c>
      <c r="C33" s="178">
        <v>29.1</v>
      </c>
    </row>
    <row r="34" spans="1:3" ht="21" customHeight="1">
      <c r="A34" s="136" t="s">
        <v>737</v>
      </c>
      <c r="B34" s="137" t="s">
        <v>738</v>
      </c>
      <c r="C34" s="135">
        <v>29.1</v>
      </c>
    </row>
    <row r="35" spans="1:3" ht="21" customHeight="1">
      <c r="A35" s="136" t="s">
        <v>739</v>
      </c>
      <c r="B35" s="137" t="s">
        <v>740</v>
      </c>
      <c r="C35" s="135"/>
    </row>
    <row r="36" spans="1:3" s="218" customFormat="1" ht="21" customHeight="1">
      <c r="A36" s="216" t="s">
        <v>741</v>
      </c>
      <c r="B36" s="217" t="s">
        <v>742</v>
      </c>
      <c r="C36" s="178"/>
    </row>
    <row r="37" spans="1:3" ht="21" customHeight="1">
      <c r="A37" s="136" t="s">
        <v>743</v>
      </c>
      <c r="B37" s="137" t="s">
        <v>744</v>
      </c>
      <c r="C37" s="135"/>
    </row>
    <row r="38" spans="1:3" ht="21" customHeight="1">
      <c r="A38" s="136" t="s">
        <v>745</v>
      </c>
      <c r="B38" s="137" t="s">
        <v>746</v>
      </c>
      <c r="C38" s="135"/>
    </row>
    <row r="39" spans="1:3" ht="21" customHeight="1">
      <c r="A39" s="138" t="s">
        <v>747</v>
      </c>
      <c r="B39" s="137" t="s">
        <v>748</v>
      </c>
      <c r="C39" s="135"/>
    </row>
    <row r="40" spans="1:3" s="218" customFormat="1" ht="20.25" customHeight="1">
      <c r="A40" s="134" t="s">
        <v>749</v>
      </c>
      <c r="B40" s="134" t="s">
        <v>750</v>
      </c>
      <c r="C40" s="178"/>
    </row>
    <row r="41" spans="1:3" ht="20.25" customHeight="1">
      <c r="A41" s="220" t="s">
        <v>751</v>
      </c>
      <c r="B41" s="221" t="s">
        <v>752</v>
      </c>
      <c r="C41" s="135"/>
    </row>
    <row r="42" spans="1:3" ht="20.25" customHeight="1">
      <c r="A42" s="222" t="s">
        <v>753</v>
      </c>
      <c r="B42" s="222" t="s">
        <v>782</v>
      </c>
      <c r="C42" s="223"/>
    </row>
    <row r="43" spans="1:3" s="218" customFormat="1" ht="20.25" customHeight="1">
      <c r="A43" s="226">
        <v>509</v>
      </c>
      <c r="B43" s="227" t="s">
        <v>514</v>
      </c>
      <c r="C43" s="229">
        <v>492.86</v>
      </c>
    </row>
    <row r="44" spans="1:3" ht="20.25" customHeight="1">
      <c r="A44" s="224">
        <v>50901</v>
      </c>
      <c r="B44" s="222" t="s">
        <v>783</v>
      </c>
      <c r="C44" s="230">
        <v>41.57</v>
      </c>
    </row>
    <row r="45" spans="1:3" ht="20.25" customHeight="1">
      <c r="A45" s="224">
        <v>50902</v>
      </c>
      <c r="B45" s="222" t="s">
        <v>784</v>
      </c>
      <c r="C45" s="230">
        <v>3</v>
      </c>
    </row>
    <row r="46" spans="1:3" ht="20.25" customHeight="1">
      <c r="A46" s="224">
        <v>50903</v>
      </c>
      <c r="B46" s="222" t="s">
        <v>785</v>
      </c>
      <c r="C46" s="230"/>
    </row>
    <row r="47" spans="1:3" ht="20.25" customHeight="1">
      <c r="A47" s="224">
        <v>50905</v>
      </c>
      <c r="B47" s="222" t="s">
        <v>786</v>
      </c>
      <c r="C47" s="230">
        <v>448.29</v>
      </c>
    </row>
    <row r="48" spans="1:3" ht="20.25" customHeight="1">
      <c r="A48" s="224">
        <v>50999</v>
      </c>
      <c r="B48" s="222" t="s">
        <v>787</v>
      </c>
      <c r="C48" s="225"/>
    </row>
    <row r="49" spans="1:3" s="218" customFormat="1" ht="20.25" customHeight="1">
      <c r="A49" s="226" t="s">
        <v>754</v>
      </c>
      <c r="B49" s="227" t="s">
        <v>755</v>
      </c>
      <c r="C49" s="228"/>
    </row>
    <row r="50" spans="1:3" ht="20.25" customHeight="1">
      <c r="A50" s="224" t="s">
        <v>756</v>
      </c>
      <c r="B50" s="222" t="s">
        <v>788</v>
      </c>
      <c r="C50" s="225"/>
    </row>
    <row r="51" spans="1:3" ht="20.25" customHeight="1">
      <c r="A51" s="224" t="s">
        <v>757</v>
      </c>
      <c r="B51" s="222" t="s">
        <v>789</v>
      </c>
      <c r="C51" s="225"/>
    </row>
    <row r="52" spans="1:3" s="218" customFormat="1" ht="20.25" customHeight="1">
      <c r="A52" s="226" t="s">
        <v>758</v>
      </c>
      <c r="B52" s="227" t="s">
        <v>759</v>
      </c>
      <c r="C52" s="228"/>
    </row>
    <row r="53" spans="1:3" ht="20.25" customHeight="1">
      <c r="A53" s="224" t="s">
        <v>760</v>
      </c>
      <c r="B53" s="222" t="s">
        <v>790</v>
      </c>
      <c r="C53" s="225"/>
    </row>
    <row r="54" spans="1:3" ht="20.25" customHeight="1">
      <c r="A54" s="224" t="s">
        <v>761</v>
      </c>
      <c r="B54" s="222" t="s">
        <v>791</v>
      </c>
      <c r="C54" s="225"/>
    </row>
    <row r="55" spans="1:3" ht="20.25" customHeight="1">
      <c r="A55" s="224" t="s">
        <v>762</v>
      </c>
      <c r="B55" s="222" t="s">
        <v>792</v>
      </c>
      <c r="C55" s="225"/>
    </row>
    <row r="56" spans="1:3" ht="20.25" customHeight="1">
      <c r="A56" s="224" t="s">
        <v>763</v>
      </c>
      <c r="B56" s="222" t="s">
        <v>793</v>
      </c>
      <c r="C56" s="225"/>
    </row>
    <row r="57" spans="1:3" s="218" customFormat="1" ht="20.25" customHeight="1">
      <c r="A57" s="226" t="s">
        <v>764</v>
      </c>
      <c r="B57" s="227" t="s">
        <v>503</v>
      </c>
      <c r="C57" s="228"/>
    </row>
    <row r="58" spans="1:3" ht="20.25" customHeight="1">
      <c r="A58" s="224" t="s">
        <v>765</v>
      </c>
      <c r="B58" s="222" t="s">
        <v>794</v>
      </c>
      <c r="C58" s="225"/>
    </row>
    <row r="59" spans="1:3" ht="20.25" customHeight="1">
      <c r="A59" s="224" t="s">
        <v>766</v>
      </c>
      <c r="B59" s="222" t="s">
        <v>795</v>
      </c>
      <c r="C59" s="225"/>
    </row>
    <row r="60" spans="1:3" s="218" customFormat="1" ht="20.25" customHeight="1">
      <c r="A60" s="226" t="s">
        <v>767</v>
      </c>
      <c r="B60" s="227" t="s">
        <v>768</v>
      </c>
      <c r="C60" s="228"/>
    </row>
    <row r="61" spans="1:3" ht="20.25" customHeight="1">
      <c r="A61" s="224" t="s">
        <v>769</v>
      </c>
      <c r="B61" s="222" t="s">
        <v>796</v>
      </c>
      <c r="C61" s="225"/>
    </row>
    <row r="62" spans="1:3" ht="20.25" customHeight="1">
      <c r="A62" s="224" t="s">
        <v>770</v>
      </c>
      <c r="B62" s="222" t="s">
        <v>797</v>
      </c>
      <c r="C62" s="225"/>
    </row>
    <row r="63" spans="1:3" ht="20.25" customHeight="1">
      <c r="A63" s="224">
        <v>51303</v>
      </c>
      <c r="B63" s="222" t="s">
        <v>798</v>
      </c>
      <c r="C63" s="225"/>
    </row>
    <row r="64" spans="1:3" ht="20.25" customHeight="1">
      <c r="A64" s="224" t="s">
        <v>771</v>
      </c>
      <c r="B64" s="222" t="s">
        <v>799</v>
      </c>
      <c r="C64" s="225"/>
    </row>
    <row r="65" spans="1:3" s="218" customFormat="1" ht="20.25" customHeight="1">
      <c r="A65" s="226" t="s">
        <v>772</v>
      </c>
      <c r="B65" s="227" t="s">
        <v>773</v>
      </c>
      <c r="C65" s="228"/>
    </row>
    <row r="66" spans="1:3" ht="20.25" customHeight="1">
      <c r="A66" s="224" t="s">
        <v>774</v>
      </c>
      <c r="B66" s="222" t="s">
        <v>800</v>
      </c>
      <c r="C66" s="225"/>
    </row>
    <row r="67" spans="1:3" ht="20.25" customHeight="1">
      <c r="A67" s="224" t="s">
        <v>775</v>
      </c>
      <c r="B67" s="222" t="s">
        <v>801</v>
      </c>
      <c r="C67" s="225"/>
    </row>
    <row r="68" spans="1:3" s="218" customFormat="1" ht="20.25" customHeight="1">
      <c r="A68" s="226" t="s">
        <v>776</v>
      </c>
      <c r="B68" s="227" t="s">
        <v>498</v>
      </c>
      <c r="C68" s="228"/>
    </row>
    <row r="69" spans="1:3" ht="20.25" customHeight="1">
      <c r="A69" s="224" t="s">
        <v>777</v>
      </c>
      <c r="B69" s="222" t="s">
        <v>802</v>
      </c>
      <c r="C69" s="225"/>
    </row>
    <row r="70" spans="1:3" ht="20.25" customHeight="1">
      <c r="A70" s="224" t="s">
        <v>778</v>
      </c>
      <c r="B70" s="222" t="s">
        <v>803</v>
      </c>
      <c r="C70" s="225"/>
    </row>
    <row r="71" spans="1:3" ht="20.25" customHeight="1">
      <c r="A71" s="224" t="s">
        <v>779</v>
      </c>
      <c r="B71" s="222" t="s">
        <v>804</v>
      </c>
      <c r="C71" s="225"/>
    </row>
    <row r="72" spans="1:3" ht="20.25" customHeight="1">
      <c r="A72" s="224" t="s">
        <v>780</v>
      </c>
      <c r="B72" s="222" t="s">
        <v>805</v>
      </c>
      <c r="C72" s="225"/>
    </row>
    <row r="73" spans="1:3" ht="19.5" customHeight="1">
      <c r="A73" s="268" t="s">
        <v>688</v>
      </c>
      <c r="B73" s="269"/>
      <c r="C73" s="232">
        <f>SUM(C5+C10+C21+C29+C33+C43)</f>
        <v>25693.360000000001</v>
      </c>
    </row>
  </sheetData>
  <mergeCells count="2">
    <mergeCell ref="A2:C2"/>
    <mergeCell ref="A73:B73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A1:Z22"/>
  <sheetViews>
    <sheetView workbookViewId="0">
      <selection activeCell="B8" sqref="B8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7" hidden="1" customWidth="1"/>
    <col min="7" max="7" width="8.125" style="27" hidden="1" customWidth="1"/>
    <col min="8" max="8" width="9.625" style="28" hidden="1" customWidth="1"/>
    <col min="9" max="9" width="17.5" style="28" hidden="1" customWidth="1"/>
    <col min="10" max="10" width="12.5" style="29" hidden="1" customWidth="1"/>
    <col min="11" max="11" width="7" style="30" hidden="1" customWidth="1"/>
    <col min="12" max="13" width="7" style="27" hidden="1" customWidth="1"/>
    <col min="14" max="14" width="13.875" style="27" hidden="1" customWidth="1"/>
    <col min="15" max="15" width="7.875" style="27" hidden="1" customWidth="1"/>
    <col min="16" max="16" width="9.5" style="27" hidden="1" customWidth="1"/>
    <col min="17" max="17" width="6.875" style="27" hidden="1" customWidth="1"/>
    <col min="18" max="18" width="9" style="27" hidden="1" customWidth="1"/>
    <col min="19" max="19" width="5.875" style="27" hidden="1" customWidth="1"/>
    <col min="20" max="20" width="5.25" style="27" hidden="1" customWidth="1"/>
    <col min="21" max="21" width="6.5" style="27" hidden="1" customWidth="1"/>
    <col min="22" max="23" width="7" style="27" hidden="1" customWidth="1"/>
    <col min="24" max="24" width="10.625" style="27" hidden="1" customWidth="1"/>
    <col min="25" max="25" width="10.5" style="27" hidden="1" customWidth="1"/>
    <col min="26" max="26" width="7" style="27" hidden="1" customWidth="1"/>
    <col min="27" max="16384" width="7" style="27"/>
  </cols>
  <sheetData>
    <row r="1" spans="1:26" ht="21.75" customHeight="1">
      <c r="A1" s="26" t="s">
        <v>87</v>
      </c>
      <c r="B1" s="26"/>
      <c r="C1" s="26"/>
      <c r="D1" s="26"/>
    </row>
    <row r="2" spans="1:26" ht="51.75" customHeight="1">
      <c r="A2" s="270" t="s">
        <v>100</v>
      </c>
      <c r="B2" s="271"/>
      <c r="C2" s="271"/>
      <c r="D2" s="271"/>
      <c r="H2" s="27"/>
      <c r="I2" s="27"/>
      <c r="J2" s="27"/>
    </row>
    <row r="3" spans="1:26">
      <c r="D3" s="75" t="s">
        <v>42</v>
      </c>
      <c r="F3" s="27">
        <v>12.11</v>
      </c>
      <c r="H3" s="27">
        <v>12.22</v>
      </c>
      <c r="I3" s="27"/>
      <c r="J3" s="27"/>
      <c r="N3" s="27">
        <v>1.2</v>
      </c>
    </row>
    <row r="4" spans="1:26" s="77" customFormat="1" ht="39.75" customHeight="1">
      <c r="A4" s="19" t="s">
        <v>73</v>
      </c>
      <c r="B4" s="32" t="s">
        <v>43</v>
      </c>
      <c r="C4" s="32" t="s">
        <v>56</v>
      </c>
      <c r="D4" s="19" t="s">
        <v>65</v>
      </c>
      <c r="E4" s="76"/>
      <c r="H4" s="78" t="s">
        <v>44</v>
      </c>
      <c r="I4" s="78" t="s">
        <v>45</v>
      </c>
      <c r="J4" s="78" t="s">
        <v>46</v>
      </c>
      <c r="K4" s="79"/>
      <c r="N4" s="78" t="s">
        <v>44</v>
      </c>
      <c r="O4" s="80" t="s">
        <v>45</v>
      </c>
      <c r="P4" s="78" t="s">
        <v>46</v>
      </c>
    </row>
    <row r="5" spans="1:26" ht="39.75" customHeight="1">
      <c r="A5" s="139" t="s">
        <v>516</v>
      </c>
      <c r="B5" s="233">
        <v>8542</v>
      </c>
      <c r="C5" s="233">
        <v>-7273</v>
      </c>
      <c r="D5" s="233">
        <v>8554</v>
      </c>
      <c r="E5" s="38">
        <v>105429</v>
      </c>
      <c r="F5" s="81">
        <v>595734.14</v>
      </c>
      <c r="G5" s="27">
        <f>104401+13602</f>
        <v>118003</v>
      </c>
      <c r="H5" s="28" t="s">
        <v>6</v>
      </c>
      <c r="I5" s="28" t="s">
        <v>47</v>
      </c>
      <c r="J5" s="29">
        <v>596221.15</v>
      </c>
      <c r="K5" s="30" t="e">
        <f>H5-A5</f>
        <v>#VALUE!</v>
      </c>
      <c r="L5" s="45" t="e">
        <f>J5-#REF!</f>
        <v>#REF!</v>
      </c>
      <c r="M5" s="45">
        <v>75943</v>
      </c>
      <c r="N5" s="28" t="s">
        <v>6</v>
      </c>
      <c r="O5" s="28" t="s">
        <v>47</v>
      </c>
      <c r="P5" s="29">
        <v>643048.94999999995</v>
      </c>
      <c r="Q5" s="30" t="e">
        <f>N5-A5</f>
        <v>#VALUE!</v>
      </c>
      <c r="R5" s="45" t="e">
        <f>P5-#REF!</f>
        <v>#REF!</v>
      </c>
      <c r="T5" s="27">
        <v>717759</v>
      </c>
      <c r="V5" s="46" t="s">
        <v>6</v>
      </c>
      <c r="W5" s="46" t="s">
        <v>47</v>
      </c>
      <c r="X5" s="47">
        <v>659380.53</v>
      </c>
      <c r="Y5" s="27" t="e">
        <f>#REF!-X5</f>
        <v>#REF!</v>
      </c>
      <c r="Z5" s="27" t="e">
        <f>V5-A5</f>
        <v>#VALUE!</v>
      </c>
    </row>
    <row r="6" spans="1:26" ht="39.75" customHeight="1">
      <c r="A6" s="32" t="s">
        <v>48</v>
      </c>
      <c r="B6" s="233">
        <v>8542</v>
      </c>
      <c r="C6" s="233">
        <v>-7273</v>
      </c>
      <c r="D6" s="233">
        <v>8554</v>
      </c>
      <c r="H6" s="82" t="str">
        <f>""</f>
        <v/>
      </c>
      <c r="I6" s="82" t="str">
        <f>""</f>
        <v/>
      </c>
      <c r="J6" s="82" t="str">
        <f>""</f>
        <v/>
      </c>
      <c r="N6" s="82" t="str">
        <f>""</f>
        <v/>
      </c>
      <c r="O6" s="83" t="str">
        <f>""</f>
        <v/>
      </c>
      <c r="P6" s="82" t="str">
        <f>""</f>
        <v/>
      </c>
      <c r="X6" s="84" t="e">
        <f>X7+#REF!+#REF!+#REF!+#REF!+#REF!+#REF!+#REF!+#REF!+#REF!+#REF!+#REF!+#REF!+#REF!+#REF!+#REF!+#REF!+#REF!+#REF!+#REF!+#REF!</f>
        <v>#REF!</v>
      </c>
      <c r="Y6" s="84" t="e">
        <f>Y7+#REF!+#REF!+#REF!+#REF!+#REF!+#REF!+#REF!+#REF!+#REF!+#REF!+#REF!+#REF!+#REF!+#REF!+#REF!+#REF!+#REF!+#REF!+#REF!+#REF!</f>
        <v>#REF!</v>
      </c>
    </row>
    <row r="7" spans="1:26" ht="19.5" customHeight="1">
      <c r="R7" s="45"/>
      <c r="V7" s="46" t="s">
        <v>2</v>
      </c>
      <c r="W7" s="46" t="s">
        <v>24</v>
      </c>
      <c r="X7" s="47">
        <v>19998</v>
      </c>
      <c r="Y7" s="27" t="e">
        <f>#REF!-X7</f>
        <v>#REF!</v>
      </c>
      <c r="Z7" s="27">
        <f>V7-A7</f>
        <v>232</v>
      </c>
    </row>
    <row r="8" spans="1:26" ht="19.5" customHeight="1">
      <c r="R8" s="45"/>
      <c r="V8" s="46" t="s">
        <v>1</v>
      </c>
      <c r="W8" s="46" t="s">
        <v>25</v>
      </c>
      <c r="X8" s="47">
        <v>19998</v>
      </c>
      <c r="Y8" s="27" t="e">
        <f>#REF!-X8</f>
        <v>#REF!</v>
      </c>
      <c r="Z8" s="27">
        <f>V8-A8</f>
        <v>23203</v>
      </c>
    </row>
    <row r="9" spans="1:26" ht="19.5" customHeight="1">
      <c r="R9" s="45"/>
      <c r="V9" s="46" t="s">
        <v>0</v>
      </c>
      <c r="W9" s="46" t="s">
        <v>26</v>
      </c>
      <c r="X9" s="47">
        <v>19998</v>
      </c>
      <c r="Y9" s="27" t="e">
        <f>#REF!-X9</f>
        <v>#REF!</v>
      </c>
      <c r="Z9" s="27">
        <f>V9-A9</f>
        <v>2320301</v>
      </c>
    </row>
    <row r="10" spans="1:26" ht="19.5" customHeight="1">
      <c r="R10" s="45"/>
    </row>
    <row r="11" spans="1:26" ht="19.5" customHeight="1">
      <c r="A11" s="27"/>
      <c r="B11" s="27"/>
      <c r="C11" s="27"/>
      <c r="D11" s="27"/>
      <c r="E11" s="27"/>
      <c r="H11" s="27"/>
      <c r="I11" s="27"/>
      <c r="J11" s="27"/>
      <c r="K11" s="27"/>
      <c r="R11" s="45"/>
    </row>
    <row r="12" spans="1:26" ht="19.5" customHeight="1">
      <c r="A12" s="27"/>
      <c r="B12" s="27"/>
      <c r="C12" s="27"/>
      <c r="D12" s="27"/>
      <c r="E12" s="27"/>
      <c r="H12" s="27"/>
      <c r="I12" s="27"/>
      <c r="J12" s="27"/>
      <c r="K12" s="27"/>
      <c r="R12" s="45"/>
    </row>
    <row r="13" spans="1:26" ht="19.5" customHeight="1">
      <c r="A13" s="27"/>
      <c r="B13" s="27"/>
      <c r="C13" s="27"/>
      <c r="D13" s="27"/>
      <c r="E13" s="27"/>
      <c r="H13" s="27"/>
      <c r="I13" s="27"/>
      <c r="J13" s="27"/>
      <c r="K13" s="27"/>
      <c r="R13" s="45"/>
    </row>
    <row r="14" spans="1:26" ht="19.5" customHeight="1">
      <c r="A14" s="27"/>
      <c r="B14" s="27"/>
      <c r="C14" s="27"/>
      <c r="D14" s="27"/>
      <c r="E14" s="27"/>
      <c r="H14" s="27"/>
      <c r="I14" s="27"/>
      <c r="J14" s="27"/>
      <c r="K14" s="27"/>
      <c r="R14" s="45"/>
    </row>
    <row r="15" spans="1:26" ht="19.5" customHeight="1">
      <c r="A15" s="27"/>
      <c r="B15" s="27"/>
      <c r="C15" s="27"/>
      <c r="D15" s="27"/>
      <c r="E15" s="27"/>
      <c r="H15" s="27"/>
      <c r="I15" s="27"/>
      <c r="J15" s="27"/>
      <c r="K15" s="27"/>
      <c r="R15" s="45"/>
    </row>
    <row r="16" spans="1:26" ht="19.5" customHeight="1">
      <c r="A16" s="27"/>
      <c r="B16" s="27"/>
      <c r="C16" s="27"/>
      <c r="D16" s="27"/>
      <c r="E16" s="27"/>
      <c r="H16" s="27"/>
      <c r="I16" s="27"/>
      <c r="J16" s="27"/>
      <c r="K16" s="27"/>
      <c r="R16" s="45"/>
    </row>
    <row r="17" spans="1:18" ht="19.5" customHeight="1">
      <c r="A17" s="27"/>
      <c r="B17" s="27"/>
      <c r="C17" s="27"/>
      <c r="D17" s="27"/>
      <c r="E17" s="27"/>
      <c r="H17" s="27"/>
      <c r="I17" s="27"/>
      <c r="J17" s="27"/>
      <c r="K17" s="27"/>
      <c r="R17" s="45"/>
    </row>
    <row r="18" spans="1:18" ht="19.5" customHeight="1">
      <c r="A18" s="27"/>
      <c r="B18" s="27"/>
      <c r="C18" s="27"/>
      <c r="D18" s="27"/>
      <c r="E18" s="27"/>
      <c r="H18" s="27"/>
      <c r="I18" s="27"/>
      <c r="J18" s="27"/>
      <c r="K18" s="27"/>
      <c r="R18" s="45"/>
    </row>
    <row r="19" spans="1:18" ht="19.5" customHeight="1">
      <c r="A19" s="27"/>
      <c r="B19" s="27"/>
      <c r="C19" s="27"/>
      <c r="D19" s="27"/>
      <c r="E19" s="27"/>
      <c r="H19" s="27"/>
      <c r="I19" s="27"/>
      <c r="J19" s="27"/>
      <c r="K19" s="27"/>
      <c r="R19" s="45"/>
    </row>
    <row r="20" spans="1:18" ht="19.5" customHeight="1">
      <c r="A20" s="27"/>
      <c r="B20" s="27"/>
      <c r="C20" s="27"/>
      <c r="D20" s="27"/>
      <c r="E20" s="27"/>
      <c r="H20" s="27"/>
      <c r="I20" s="27"/>
      <c r="J20" s="27"/>
      <c r="K20" s="27"/>
      <c r="R20" s="45"/>
    </row>
    <row r="21" spans="1:18" ht="19.5" customHeight="1">
      <c r="A21" s="27"/>
      <c r="B21" s="27"/>
      <c r="C21" s="27"/>
      <c r="D21" s="27"/>
      <c r="E21" s="27"/>
      <c r="H21" s="27"/>
      <c r="I21" s="27"/>
      <c r="J21" s="27"/>
      <c r="K21" s="27"/>
      <c r="R21" s="45"/>
    </row>
    <row r="22" spans="1:18" ht="19.5" customHeight="1">
      <c r="A22" s="27"/>
      <c r="B22" s="27"/>
      <c r="C22" s="27"/>
      <c r="D22" s="27"/>
      <c r="E22" s="27"/>
      <c r="H22" s="27"/>
      <c r="I22" s="27"/>
      <c r="J22" s="27"/>
      <c r="K22" s="27"/>
      <c r="R22" s="45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F53"/>
  <sheetViews>
    <sheetView workbookViewId="0">
      <selection activeCell="A53" sqref="A53:B53"/>
    </sheetView>
  </sheetViews>
  <sheetFormatPr defaultColWidth="7.875" defaultRowHeight="15.75"/>
  <cols>
    <col min="1" max="1" width="52.25" style="103" customWidth="1"/>
    <col min="2" max="2" width="37.625" style="103" customWidth="1"/>
    <col min="3" max="3" width="8" style="103" bestFit="1" customWidth="1"/>
    <col min="4" max="4" width="7.875" style="103" bestFit="1" customWidth="1"/>
    <col min="5" max="5" width="8.5" style="103" hidden="1" customWidth="1"/>
    <col min="6" max="6" width="7.875" style="103" hidden="1" customWidth="1"/>
    <col min="7" max="254" width="7.875" style="103"/>
    <col min="255" max="255" width="35.75" style="103" customWidth="1"/>
    <col min="256" max="256" width="0" style="103" hidden="1" customWidth="1"/>
    <col min="257" max="258" width="12" style="103" customWidth="1"/>
    <col min="259" max="259" width="8" style="103" bestFit="1" customWidth="1"/>
    <col min="260" max="260" width="7.875" style="103" bestFit="1" customWidth="1"/>
    <col min="261" max="262" width="0" style="103" hidden="1" customWidth="1"/>
    <col min="263" max="510" width="7.875" style="103"/>
    <col min="511" max="511" width="35.75" style="103" customWidth="1"/>
    <col min="512" max="512" width="0" style="103" hidden="1" customWidth="1"/>
    <col min="513" max="514" width="12" style="103" customWidth="1"/>
    <col min="515" max="515" width="8" style="103" bestFit="1" customWidth="1"/>
    <col min="516" max="516" width="7.875" style="103" bestFit="1" customWidth="1"/>
    <col min="517" max="518" width="0" style="103" hidden="1" customWidth="1"/>
    <col min="519" max="766" width="7.875" style="103"/>
    <col min="767" max="767" width="35.75" style="103" customWidth="1"/>
    <col min="768" max="768" width="0" style="103" hidden="1" customWidth="1"/>
    <col min="769" max="770" width="12" style="103" customWidth="1"/>
    <col min="771" max="771" width="8" style="103" bestFit="1" customWidth="1"/>
    <col min="772" max="772" width="7.875" style="103" bestFit="1" customWidth="1"/>
    <col min="773" max="774" width="0" style="103" hidden="1" customWidth="1"/>
    <col min="775" max="1022" width="7.875" style="103"/>
    <col min="1023" max="1023" width="35.75" style="103" customWidth="1"/>
    <col min="1024" max="1024" width="0" style="103" hidden="1" customWidth="1"/>
    <col min="1025" max="1026" width="12" style="103" customWidth="1"/>
    <col min="1027" max="1027" width="8" style="103" bestFit="1" customWidth="1"/>
    <col min="1028" max="1028" width="7.875" style="103" bestFit="1" customWidth="1"/>
    <col min="1029" max="1030" width="0" style="103" hidden="1" customWidth="1"/>
    <col min="1031" max="1278" width="7.875" style="103"/>
    <col min="1279" max="1279" width="35.75" style="103" customWidth="1"/>
    <col min="1280" max="1280" width="0" style="103" hidden="1" customWidth="1"/>
    <col min="1281" max="1282" width="12" style="103" customWidth="1"/>
    <col min="1283" max="1283" width="8" style="103" bestFit="1" customWidth="1"/>
    <col min="1284" max="1284" width="7.875" style="103" bestFit="1" customWidth="1"/>
    <col min="1285" max="1286" width="0" style="103" hidden="1" customWidth="1"/>
    <col min="1287" max="1534" width="7.875" style="103"/>
    <col min="1535" max="1535" width="35.75" style="103" customWidth="1"/>
    <col min="1536" max="1536" width="0" style="103" hidden="1" customWidth="1"/>
    <col min="1537" max="1538" width="12" style="103" customWidth="1"/>
    <col min="1539" max="1539" width="8" style="103" bestFit="1" customWidth="1"/>
    <col min="1540" max="1540" width="7.875" style="103" bestFit="1" customWidth="1"/>
    <col min="1541" max="1542" width="0" style="103" hidden="1" customWidth="1"/>
    <col min="1543" max="1790" width="7.875" style="103"/>
    <col min="1791" max="1791" width="35.75" style="103" customWidth="1"/>
    <col min="1792" max="1792" width="0" style="103" hidden="1" customWidth="1"/>
    <col min="1793" max="1794" width="12" style="103" customWidth="1"/>
    <col min="1795" max="1795" width="8" style="103" bestFit="1" customWidth="1"/>
    <col min="1796" max="1796" width="7.875" style="103" bestFit="1" customWidth="1"/>
    <col min="1797" max="1798" width="0" style="103" hidden="1" customWidth="1"/>
    <col min="1799" max="2046" width="7.875" style="103"/>
    <col min="2047" max="2047" width="35.75" style="103" customWidth="1"/>
    <col min="2048" max="2048" width="0" style="103" hidden="1" customWidth="1"/>
    <col min="2049" max="2050" width="12" style="103" customWidth="1"/>
    <col min="2051" max="2051" width="8" style="103" bestFit="1" customWidth="1"/>
    <col min="2052" max="2052" width="7.875" style="103" bestFit="1" customWidth="1"/>
    <col min="2053" max="2054" width="0" style="103" hidden="1" customWidth="1"/>
    <col min="2055" max="2302" width="7.875" style="103"/>
    <col min="2303" max="2303" width="35.75" style="103" customWidth="1"/>
    <col min="2304" max="2304" width="0" style="103" hidden="1" customWidth="1"/>
    <col min="2305" max="2306" width="12" style="103" customWidth="1"/>
    <col min="2307" max="2307" width="8" style="103" bestFit="1" customWidth="1"/>
    <col min="2308" max="2308" width="7.875" style="103" bestFit="1" customWidth="1"/>
    <col min="2309" max="2310" width="0" style="103" hidden="1" customWidth="1"/>
    <col min="2311" max="2558" width="7.875" style="103"/>
    <col min="2559" max="2559" width="35.75" style="103" customWidth="1"/>
    <col min="2560" max="2560" width="0" style="103" hidden="1" customWidth="1"/>
    <col min="2561" max="2562" width="12" style="103" customWidth="1"/>
    <col min="2563" max="2563" width="8" style="103" bestFit="1" customWidth="1"/>
    <col min="2564" max="2564" width="7.875" style="103" bestFit="1" customWidth="1"/>
    <col min="2565" max="2566" width="0" style="103" hidden="1" customWidth="1"/>
    <col min="2567" max="2814" width="7.875" style="103"/>
    <col min="2815" max="2815" width="35.75" style="103" customWidth="1"/>
    <col min="2816" max="2816" width="0" style="103" hidden="1" customWidth="1"/>
    <col min="2817" max="2818" width="12" style="103" customWidth="1"/>
    <col min="2819" max="2819" width="8" style="103" bestFit="1" customWidth="1"/>
    <col min="2820" max="2820" width="7.875" style="103" bestFit="1" customWidth="1"/>
    <col min="2821" max="2822" width="0" style="103" hidden="1" customWidth="1"/>
    <col min="2823" max="3070" width="7.875" style="103"/>
    <col min="3071" max="3071" width="35.75" style="103" customWidth="1"/>
    <col min="3072" max="3072" width="0" style="103" hidden="1" customWidth="1"/>
    <col min="3073" max="3074" width="12" style="103" customWidth="1"/>
    <col min="3075" max="3075" width="8" style="103" bestFit="1" customWidth="1"/>
    <col min="3076" max="3076" width="7.875" style="103" bestFit="1" customWidth="1"/>
    <col min="3077" max="3078" width="0" style="103" hidden="1" customWidth="1"/>
    <col min="3079" max="3326" width="7.875" style="103"/>
    <col min="3327" max="3327" width="35.75" style="103" customWidth="1"/>
    <col min="3328" max="3328" width="0" style="103" hidden="1" customWidth="1"/>
    <col min="3329" max="3330" width="12" style="103" customWidth="1"/>
    <col min="3331" max="3331" width="8" style="103" bestFit="1" customWidth="1"/>
    <col min="3332" max="3332" width="7.875" style="103" bestFit="1" customWidth="1"/>
    <col min="3333" max="3334" width="0" style="103" hidden="1" customWidth="1"/>
    <col min="3335" max="3582" width="7.875" style="103"/>
    <col min="3583" max="3583" width="35.75" style="103" customWidth="1"/>
    <col min="3584" max="3584" width="0" style="103" hidden="1" customWidth="1"/>
    <col min="3585" max="3586" width="12" style="103" customWidth="1"/>
    <col min="3587" max="3587" width="8" style="103" bestFit="1" customWidth="1"/>
    <col min="3588" max="3588" width="7.875" style="103" bestFit="1" customWidth="1"/>
    <col min="3589" max="3590" width="0" style="103" hidden="1" customWidth="1"/>
    <col min="3591" max="3838" width="7.875" style="103"/>
    <col min="3839" max="3839" width="35.75" style="103" customWidth="1"/>
    <col min="3840" max="3840" width="0" style="103" hidden="1" customWidth="1"/>
    <col min="3841" max="3842" width="12" style="103" customWidth="1"/>
    <col min="3843" max="3843" width="8" style="103" bestFit="1" customWidth="1"/>
    <col min="3844" max="3844" width="7.875" style="103" bestFit="1" customWidth="1"/>
    <col min="3845" max="3846" width="0" style="103" hidden="1" customWidth="1"/>
    <col min="3847" max="4094" width="7.875" style="103"/>
    <col min="4095" max="4095" width="35.75" style="103" customWidth="1"/>
    <col min="4096" max="4096" width="0" style="103" hidden="1" customWidth="1"/>
    <col min="4097" max="4098" width="12" style="103" customWidth="1"/>
    <col min="4099" max="4099" width="8" style="103" bestFit="1" customWidth="1"/>
    <col min="4100" max="4100" width="7.875" style="103" bestFit="1" customWidth="1"/>
    <col min="4101" max="4102" width="0" style="103" hidden="1" customWidth="1"/>
    <col min="4103" max="4350" width="7.875" style="103"/>
    <col min="4351" max="4351" width="35.75" style="103" customWidth="1"/>
    <col min="4352" max="4352" width="0" style="103" hidden="1" customWidth="1"/>
    <col min="4353" max="4354" width="12" style="103" customWidth="1"/>
    <col min="4355" max="4355" width="8" style="103" bestFit="1" customWidth="1"/>
    <col min="4356" max="4356" width="7.875" style="103" bestFit="1" customWidth="1"/>
    <col min="4357" max="4358" width="0" style="103" hidden="1" customWidth="1"/>
    <col min="4359" max="4606" width="7.875" style="103"/>
    <col min="4607" max="4607" width="35.75" style="103" customWidth="1"/>
    <col min="4608" max="4608" width="0" style="103" hidden="1" customWidth="1"/>
    <col min="4609" max="4610" width="12" style="103" customWidth="1"/>
    <col min="4611" max="4611" width="8" style="103" bestFit="1" customWidth="1"/>
    <col min="4612" max="4612" width="7.875" style="103" bestFit="1" customWidth="1"/>
    <col min="4613" max="4614" width="0" style="103" hidden="1" customWidth="1"/>
    <col min="4615" max="4862" width="7.875" style="103"/>
    <col min="4863" max="4863" width="35.75" style="103" customWidth="1"/>
    <col min="4864" max="4864" width="0" style="103" hidden="1" customWidth="1"/>
    <col min="4865" max="4866" width="12" style="103" customWidth="1"/>
    <col min="4867" max="4867" width="8" style="103" bestFit="1" customWidth="1"/>
    <col min="4868" max="4868" width="7.875" style="103" bestFit="1" customWidth="1"/>
    <col min="4869" max="4870" width="0" style="103" hidden="1" customWidth="1"/>
    <col min="4871" max="5118" width="7.875" style="103"/>
    <col min="5119" max="5119" width="35.75" style="103" customWidth="1"/>
    <col min="5120" max="5120" width="0" style="103" hidden="1" customWidth="1"/>
    <col min="5121" max="5122" width="12" style="103" customWidth="1"/>
    <col min="5123" max="5123" width="8" style="103" bestFit="1" customWidth="1"/>
    <col min="5124" max="5124" width="7.875" style="103" bestFit="1" customWidth="1"/>
    <col min="5125" max="5126" width="0" style="103" hidden="1" customWidth="1"/>
    <col min="5127" max="5374" width="7.875" style="103"/>
    <col min="5375" max="5375" width="35.75" style="103" customWidth="1"/>
    <col min="5376" max="5376" width="0" style="103" hidden="1" customWidth="1"/>
    <col min="5377" max="5378" width="12" style="103" customWidth="1"/>
    <col min="5379" max="5379" width="8" style="103" bestFit="1" customWidth="1"/>
    <col min="5380" max="5380" width="7.875" style="103" bestFit="1" customWidth="1"/>
    <col min="5381" max="5382" width="0" style="103" hidden="1" customWidth="1"/>
    <col min="5383" max="5630" width="7.875" style="103"/>
    <col min="5631" max="5631" width="35.75" style="103" customWidth="1"/>
    <col min="5632" max="5632" width="0" style="103" hidden="1" customWidth="1"/>
    <col min="5633" max="5634" width="12" style="103" customWidth="1"/>
    <col min="5635" max="5635" width="8" style="103" bestFit="1" customWidth="1"/>
    <col min="5636" max="5636" width="7.875" style="103" bestFit="1" customWidth="1"/>
    <col min="5637" max="5638" width="0" style="103" hidden="1" customWidth="1"/>
    <col min="5639" max="5886" width="7.875" style="103"/>
    <col min="5887" max="5887" width="35.75" style="103" customWidth="1"/>
    <col min="5888" max="5888" width="0" style="103" hidden="1" customWidth="1"/>
    <col min="5889" max="5890" width="12" style="103" customWidth="1"/>
    <col min="5891" max="5891" width="8" style="103" bestFit="1" customWidth="1"/>
    <col min="5892" max="5892" width="7.875" style="103" bestFit="1" customWidth="1"/>
    <col min="5893" max="5894" width="0" style="103" hidden="1" customWidth="1"/>
    <col min="5895" max="6142" width="7.875" style="103"/>
    <col min="6143" max="6143" width="35.75" style="103" customWidth="1"/>
    <col min="6144" max="6144" width="0" style="103" hidden="1" customWidth="1"/>
    <col min="6145" max="6146" width="12" style="103" customWidth="1"/>
    <col min="6147" max="6147" width="8" style="103" bestFit="1" customWidth="1"/>
    <col min="6148" max="6148" width="7.875" style="103" bestFit="1" customWidth="1"/>
    <col min="6149" max="6150" width="0" style="103" hidden="1" customWidth="1"/>
    <col min="6151" max="6398" width="7.875" style="103"/>
    <col min="6399" max="6399" width="35.75" style="103" customWidth="1"/>
    <col min="6400" max="6400" width="0" style="103" hidden="1" customWidth="1"/>
    <col min="6401" max="6402" width="12" style="103" customWidth="1"/>
    <col min="6403" max="6403" width="8" style="103" bestFit="1" customWidth="1"/>
    <col min="6404" max="6404" width="7.875" style="103" bestFit="1" customWidth="1"/>
    <col min="6405" max="6406" width="0" style="103" hidden="1" customWidth="1"/>
    <col min="6407" max="6654" width="7.875" style="103"/>
    <col min="6655" max="6655" width="35.75" style="103" customWidth="1"/>
    <col min="6656" max="6656" width="0" style="103" hidden="1" customWidth="1"/>
    <col min="6657" max="6658" width="12" style="103" customWidth="1"/>
    <col min="6659" max="6659" width="8" style="103" bestFit="1" customWidth="1"/>
    <col min="6660" max="6660" width="7.875" style="103" bestFit="1" customWidth="1"/>
    <col min="6661" max="6662" width="0" style="103" hidden="1" customWidth="1"/>
    <col min="6663" max="6910" width="7.875" style="103"/>
    <col min="6911" max="6911" width="35.75" style="103" customWidth="1"/>
    <col min="6912" max="6912" width="0" style="103" hidden="1" customWidth="1"/>
    <col min="6913" max="6914" width="12" style="103" customWidth="1"/>
    <col min="6915" max="6915" width="8" style="103" bestFit="1" customWidth="1"/>
    <col min="6916" max="6916" width="7.875" style="103" bestFit="1" customWidth="1"/>
    <col min="6917" max="6918" width="0" style="103" hidden="1" customWidth="1"/>
    <col min="6919" max="7166" width="7.875" style="103"/>
    <col min="7167" max="7167" width="35.75" style="103" customWidth="1"/>
    <col min="7168" max="7168" width="0" style="103" hidden="1" customWidth="1"/>
    <col min="7169" max="7170" width="12" style="103" customWidth="1"/>
    <col min="7171" max="7171" width="8" style="103" bestFit="1" customWidth="1"/>
    <col min="7172" max="7172" width="7.875" style="103" bestFit="1" customWidth="1"/>
    <col min="7173" max="7174" width="0" style="103" hidden="1" customWidth="1"/>
    <col min="7175" max="7422" width="7.875" style="103"/>
    <col min="7423" max="7423" width="35.75" style="103" customWidth="1"/>
    <col min="7424" max="7424" width="0" style="103" hidden="1" customWidth="1"/>
    <col min="7425" max="7426" width="12" style="103" customWidth="1"/>
    <col min="7427" max="7427" width="8" style="103" bestFit="1" customWidth="1"/>
    <col min="7428" max="7428" width="7.875" style="103" bestFit="1" customWidth="1"/>
    <col min="7429" max="7430" width="0" style="103" hidden="1" customWidth="1"/>
    <col min="7431" max="7678" width="7.875" style="103"/>
    <col min="7679" max="7679" width="35.75" style="103" customWidth="1"/>
    <col min="7680" max="7680" width="0" style="103" hidden="1" customWidth="1"/>
    <col min="7681" max="7682" width="12" style="103" customWidth="1"/>
    <col min="7683" max="7683" width="8" style="103" bestFit="1" customWidth="1"/>
    <col min="7684" max="7684" width="7.875" style="103" bestFit="1" customWidth="1"/>
    <col min="7685" max="7686" width="0" style="103" hidden="1" customWidth="1"/>
    <col min="7687" max="7934" width="7.875" style="103"/>
    <col min="7935" max="7935" width="35.75" style="103" customWidth="1"/>
    <col min="7936" max="7936" width="0" style="103" hidden="1" customWidth="1"/>
    <col min="7937" max="7938" width="12" style="103" customWidth="1"/>
    <col min="7939" max="7939" width="8" style="103" bestFit="1" customWidth="1"/>
    <col min="7940" max="7940" width="7.875" style="103" bestFit="1" customWidth="1"/>
    <col min="7941" max="7942" width="0" style="103" hidden="1" customWidth="1"/>
    <col min="7943" max="8190" width="7.875" style="103"/>
    <col min="8191" max="8191" width="35.75" style="103" customWidth="1"/>
    <col min="8192" max="8192" width="0" style="103" hidden="1" customWidth="1"/>
    <col min="8193" max="8194" width="12" style="103" customWidth="1"/>
    <col min="8195" max="8195" width="8" style="103" bestFit="1" customWidth="1"/>
    <col min="8196" max="8196" width="7.875" style="103" bestFit="1" customWidth="1"/>
    <col min="8197" max="8198" width="0" style="103" hidden="1" customWidth="1"/>
    <col min="8199" max="8446" width="7.875" style="103"/>
    <col min="8447" max="8447" width="35.75" style="103" customWidth="1"/>
    <col min="8448" max="8448" width="0" style="103" hidden="1" customWidth="1"/>
    <col min="8449" max="8450" width="12" style="103" customWidth="1"/>
    <col min="8451" max="8451" width="8" style="103" bestFit="1" customWidth="1"/>
    <col min="8452" max="8452" width="7.875" style="103" bestFit="1" customWidth="1"/>
    <col min="8453" max="8454" width="0" style="103" hidden="1" customWidth="1"/>
    <col min="8455" max="8702" width="7.875" style="103"/>
    <col min="8703" max="8703" width="35.75" style="103" customWidth="1"/>
    <col min="8704" max="8704" width="0" style="103" hidden="1" customWidth="1"/>
    <col min="8705" max="8706" width="12" style="103" customWidth="1"/>
    <col min="8707" max="8707" width="8" style="103" bestFit="1" customWidth="1"/>
    <col min="8708" max="8708" width="7.875" style="103" bestFit="1" customWidth="1"/>
    <col min="8709" max="8710" width="0" style="103" hidden="1" customWidth="1"/>
    <col min="8711" max="8958" width="7.875" style="103"/>
    <col min="8959" max="8959" width="35.75" style="103" customWidth="1"/>
    <col min="8960" max="8960" width="0" style="103" hidden="1" customWidth="1"/>
    <col min="8961" max="8962" width="12" style="103" customWidth="1"/>
    <col min="8963" max="8963" width="8" style="103" bestFit="1" customWidth="1"/>
    <col min="8964" max="8964" width="7.875" style="103" bestFit="1" customWidth="1"/>
    <col min="8965" max="8966" width="0" style="103" hidden="1" customWidth="1"/>
    <col min="8967" max="9214" width="7.875" style="103"/>
    <col min="9215" max="9215" width="35.75" style="103" customWidth="1"/>
    <col min="9216" max="9216" width="0" style="103" hidden="1" customWidth="1"/>
    <col min="9217" max="9218" width="12" style="103" customWidth="1"/>
    <col min="9219" max="9219" width="8" style="103" bestFit="1" customWidth="1"/>
    <col min="9220" max="9220" width="7.875" style="103" bestFit="1" customWidth="1"/>
    <col min="9221" max="9222" width="0" style="103" hidden="1" customWidth="1"/>
    <col min="9223" max="9470" width="7.875" style="103"/>
    <col min="9471" max="9471" width="35.75" style="103" customWidth="1"/>
    <col min="9472" max="9472" width="0" style="103" hidden="1" customWidth="1"/>
    <col min="9473" max="9474" width="12" style="103" customWidth="1"/>
    <col min="9475" max="9475" width="8" style="103" bestFit="1" customWidth="1"/>
    <col min="9476" max="9476" width="7.875" style="103" bestFit="1" customWidth="1"/>
    <col min="9477" max="9478" width="0" style="103" hidden="1" customWidth="1"/>
    <col min="9479" max="9726" width="7.875" style="103"/>
    <col min="9727" max="9727" width="35.75" style="103" customWidth="1"/>
    <col min="9728" max="9728" width="0" style="103" hidden="1" customWidth="1"/>
    <col min="9729" max="9730" width="12" style="103" customWidth="1"/>
    <col min="9731" max="9731" width="8" style="103" bestFit="1" customWidth="1"/>
    <col min="9732" max="9732" width="7.875" style="103" bestFit="1" customWidth="1"/>
    <col min="9733" max="9734" width="0" style="103" hidden="1" customWidth="1"/>
    <col min="9735" max="9982" width="7.875" style="103"/>
    <col min="9983" max="9983" width="35.75" style="103" customWidth="1"/>
    <col min="9984" max="9984" width="0" style="103" hidden="1" customWidth="1"/>
    <col min="9985" max="9986" width="12" style="103" customWidth="1"/>
    <col min="9987" max="9987" width="8" style="103" bestFit="1" customWidth="1"/>
    <col min="9988" max="9988" width="7.875" style="103" bestFit="1" customWidth="1"/>
    <col min="9989" max="9990" width="0" style="103" hidden="1" customWidth="1"/>
    <col min="9991" max="10238" width="7.875" style="103"/>
    <col min="10239" max="10239" width="35.75" style="103" customWidth="1"/>
    <col min="10240" max="10240" width="0" style="103" hidden="1" customWidth="1"/>
    <col min="10241" max="10242" width="12" style="103" customWidth="1"/>
    <col min="10243" max="10243" width="8" style="103" bestFit="1" customWidth="1"/>
    <col min="10244" max="10244" width="7.875" style="103" bestFit="1" customWidth="1"/>
    <col min="10245" max="10246" width="0" style="103" hidden="1" customWidth="1"/>
    <col min="10247" max="10494" width="7.875" style="103"/>
    <col min="10495" max="10495" width="35.75" style="103" customWidth="1"/>
    <col min="10496" max="10496" width="0" style="103" hidden="1" customWidth="1"/>
    <col min="10497" max="10498" width="12" style="103" customWidth="1"/>
    <col min="10499" max="10499" width="8" style="103" bestFit="1" customWidth="1"/>
    <col min="10500" max="10500" width="7.875" style="103" bestFit="1" customWidth="1"/>
    <col min="10501" max="10502" width="0" style="103" hidden="1" customWidth="1"/>
    <col min="10503" max="10750" width="7.875" style="103"/>
    <col min="10751" max="10751" width="35.75" style="103" customWidth="1"/>
    <col min="10752" max="10752" width="0" style="103" hidden="1" customWidth="1"/>
    <col min="10753" max="10754" width="12" style="103" customWidth="1"/>
    <col min="10755" max="10755" width="8" style="103" bestFit="1" customWidth="1"/>
    <col min="10756" max="10756" width="7.875" style="103" bestFit="1" customWidth="1"/>
    <col min="10757" max="10758" width="0" style="103" hidden="1" customWidth="1"/>
    <col min="10759" max="11006" width="7.875" style="103"/>
    <col min="11007" max="11007" width="35.75" style="103" customWidth="1"/>
    <col min="11008" max="11008" width="0" style="103" hidden="1" customWidth="1"/>
    <col min="11009" max="11010" width="12" style="103" customWidth="1"/>
    <col min="11011" max="11011" width="8" style="103" bestFit="1" customWidth="1"/>
    <col min="11012" max="11012" width="7.875" style="103" bestFit="1" customWidth="1"/>
    <col min="11013" max="11014" width="0" style="103" hidden="1" customWidth="1"/>
    <col min="11015" max="11262" width="7.875" style="103"/>
    <col min="11263" max="11263" width="35.75" style="103" customWidth="1"/>
    <col min="11264" max="11264" width="0" style="103" hidden="1" customWidth="1"/>
    <col min="11265" max="11266" width="12" style="103" customWidth="1"/>
    <col min="11267" max="11267" width="8" style="103" bestFit="1" customWidth="1"/>
    <col min="11268" max="11268" width="7.875" style="103" bestFit="1" customWidth="1"/>
    <col min="11269" max="11270" width="0" style="103" hidden="1" customWidth="1"/>
    <col min="11271" max="11518" width="7.875" style="103"/>
    <col min="11519" max="11519" width="35.75" style="103" customWidth="1"/>
    <col min="11520" max="11520" width="0" style="103" hidden="1" customWidth="1"/>
    <col min="11521" max="11522" width="12" style="103" customWidth="1"/>
    <col min="11523" max="11523" width="8" style="103" bestFit="1" customWidth="1"/>
    <col min="11524" max="11524" width="7.875" style="103" bestFit="1" customWidth="1"/>
    <col min="11525" max="11526" width="0" style="103" hidden="1" customWidth="1"/>
    <col min="11527" max="11774" width="7.875" style="103"/>
    <col min="11775" max="11775" width="35.75" style="103" customWidth="1"/>
    <col min="11776" max="11776" width="0" style="103" hidden="1" customWidth="1"/>
    <col min="11777" max="11778" width="12" style="103" customWidth="1"/>
    <col min="11779" max="11779" width="8" style="103" bestFit="1" customWidth="1"/>
    <col min="11780" max="11780" width="7.875" style="103" bestFit="1" customWidth="1"/>
    <col min="11781" max="11782" width="0" style="103" hidden="1" customWidth="1"/>
    <col min="11783" max="12030" width="7.875" style="103"/>
    <col min="12031" max="12031" width="35.75" style="103" customWidth="1"/>
    <col min="12032" max="12032" width="0" style="103" hidden="1" customWidth="1"/>
    <col min="12033" max="12034" width="12" style="103" customWidth="1"/>
    <col min="12035" max="12035" width="8" style="103" bestFit="1" customWidth="1"/>
    <col min="12036" max="12036" width="7.875" style="103" bestFit="1" customWidth="1"/>
    <col min="12037" max="12038" width="0" style="103" hidden="1" customWidth="1"/>
    <col min="12039" max="12286" width="7.875" style="103"/>
    <col min="12287" max="12287" width="35.75" style="103" customWidth="1"/>
    <col min="12288" max="12288" width="0" style="103" hidden="1" customWidth="1"/>
    <col min="12289" max="12290" width="12" style="103" customWidth="1"/>
    <col min="12291" max="12291" width="8" style="103" bestFit="1" customWidth="1"/>
    <col min="12292" max="12292" width="7.875" style="103" bestFit="1" customWidth="1"/>
    <col min="12293" max="12294" width="0" style="103" hidden="1" customWidth="1"/>
    <col min="12295" max="12542" width="7.875" style="103"/>
    <col min="12543" max="12543" width="35.75" style="103" customWidth="1"/>
    <col min="12544" max="12544" width="0" style="103" hidden="1" customWidth="1"/>
    <col min="12545" max="12546" width="12" style="103" customWidth="1"/>
    <col min="12547" max="12547" width="8" style="103" bestFit="1" customWidth="1"/>
    <col min="12548" max="12548" width="7.875" style="103" bestFit="1" customWidth="1"/>
    <col min="12549" max="12550" width="0" style="103" hidden="1" customWidth="1"/>
    <col min="12551" max="12798" width="7.875" style="103"/>
    <col min="12799" max="12799" width="35.75" style="103" customWidth="1"/>
    <col min="12800" max="12800" width="0" style="103" hidden="1" customWidth="1"/>
    <col min="12801" max="12802" width="12" style="103" customWidth="1"/>
    <col min="12803" max="12803" width="8" style="103" bestFit="1" customWidth="1"/>
    <col min="12804" max="12804" width="7.875" style="103" bestFit="1" customWidth="1"/>
    <col min="12805" max="12806" width="0" style="103" hidden="1" customWidth="1"/>
    <col min="12807" max="13054" width="7.875" style="103"/>
    <col min="13055" max="13055" width="35.75" style="103" customWidth="1"/>
    <col min="13056" max="13056" width="0" style="103" hidden="1" customWidth="1"/>
    <col min="13057" max="13058" width="12" style="103" customWidth="1"/>
    <col min="13059" max="13059" width="8" style="103" bestFit="1" customWidth="1"/>
    <col min="13060" max="13060" width="7.875" style="103" bestFit="1" customWidth="1"/>
    <col min="13061" max="13062" width="0" style="103" hidden="1" customWidth="1"/>
    <col min="13063" max="13310" width="7.875" style="103"/>
    <col min="13311" max="13311" width="35.75" style="103" customWidth="1"/>
    <col min="13312" max="13312" width="0" style="103" hidden="1" customWidth="1"/>
    <col min="13313" max="13314" width="12" style="103" customWidth="1"/>
    <col min="13315" max="13315" width="8" style="103" bestFit="1" customWidth="1"/>
    <col min="13316" max="13316" width="7.875" style="103" bestFit="1" customWidth="1"/>
    <col min="13317" max="13318" width="0" style="103" hidden="1" customWidth="1"/>
    <col min="13319" max="13566" width="7.875" style="103"/>
    <col min="13567" max="13567" width="35.75" style="103" customWidth="1"/>
    <col min="13568" max="13568" width="0" style="103" hidden="1" customWidth="1"/>
    <col min="13569" max="13570" width="12" style="103" customWidth="1"/>
    <col min="13571" max="13571" width="8" style="103" bestFit="1" customWidth="1"/>
    <col min="13572" max="13572" width="7.875" style="103" bestFit="1" customWidth="1"/>
    <col min="13573" max="13574" width="0" style="103" hidden="1" customWidth="1"/>
    <col min="13575" max="13822" width="7.875" style="103"/>
    <col min="13823" max="13823" width="35.75" style="103" customWidth="1"/>
    <col min="13824" max="13824" width="0" style="103" hidden="1" customWidth="1"/>
    <col min="13825" max="13826" width="12" style="103" customWidth="1"/>
    <col min="13827" max="13827" width="8" style="103" bestFit="1" customWidth="1"/>
    <col min="13828" max="13828" width="7.875" style="103" bestFit="1" customWidth="1"/>
    <col min="13829" max="13830" width="0" style="103" hidden="1" customWidth="1"/>
    <col min="13831" max="14078" width="7.875" style="103"/>
    <col min="14079" max="14079" width="35.75" style="103" customWidth="1"/>
    <col min="14080" max="14080" width="0" style="103" hidden="1" customWidth="1"/>
    <col min="14081" max="14082" width="12" style="103" customWidth="1"/>
    <col min="14083" max="14083" width="8" style="103" bestFit="1" customWidth="1"/>
    <col min="14084" max="14084" width="7.875" style="103" bestFit="1" customWidth="1"/>
    <col min="14085" max="14086" width="0" style="103" hidden="1" customWidth="1"/>
    <col min="14087" max="14334" width="7.875" style="103"/>
    <col min="14335" max="14335" width="35.75" style="103" customWidth="1"/>
    <col min="14336" max="14336" width="0" style="103" hidden="1" customWidth="1"/>
    <col min="14337" max="14338" width="12" style="103" customWidth="1"/>
    <col min="14339" max="14339" width="8" style="103" bestFit="1" customWidth="1"/>
    <col min="14340" max="14340" width="7.875" style="103" bestFit="1" customWidth="1"/>
    <col min="14341" max="14342" width="0" style="103" hidden="1" customWidth="1"/>
    <col min="14343" max="14590" width="7.875" style="103"/>
    <col min="14591" max="14591" width="35.75" style="103" customWidth="1"/>
    <col min="14592" max="14592" width="0" style="103" hidden="1" customWidth="1"/>
    <col min="14593" max="14594" width="12" style="103" customWidth="1"/>
    <col min="14595" max="14595" width="8" style="103" bestFit="1" customWidth="1"/>
    <col min="14596" max="14596" width="7.875" style="103" bestFit="1" customWidth="1"/>
    <col min="14597" max="14598" width="0" style="103" hidden="1" customWidth="1"/>
    <col min="14599" max="14846" width="7.875" style="103"/>
    <col min="14847" max="14847" width="35.75" style="103" customWidth="1"/>
    <col min="14848" max="14848" width="0" style="103" hidden="1" customWidth="1"/>
    <col min="14849" max="14850" width="12" style="103" customWidth="1"/>
    <col min="14851" max="14851" width="8" style="103" bestFit="1" customWidth="1"/>
    <col min="14852" max="14852" width="7.875" style="103" bestFit="1" customWidth="1"/>
    <col min="14853" max="14854" width="0" style="103" hidden="1" customWidth="1"/>
    <col min="14855" max="15102" width="7.875" style="103"/>
    <col min="15103" max="15103" width="35.75" style="103" customWidth="1"/>
    <col min="15104" max="15104" width="0" style="103" hidden="1" customWidth="1"/>
    <col min="15105" max="15106" width="12" style="103" customWidth="1"/>
    <col min="15107" max="15107" width="8" style="103" bestFit="1" customWidth="1"/>
    <col min="15108" max="15108" width="7.875" style="103" bestFit="1" customWidth="1"/>
    <col min="15109" max="15110" width="0" style="103" hidden="1" customWidth="1"/>
    <col min="15111" max="15358" width="7.875" style="103"/>
    <col min="15359" max="15359" width="35.75" style="103" customWidth="1"/>
    <col min="15360" max="15360" width="0" style="103" hidden="1" customWidth="1"/>
    <col min="15361" max="15362" width="12" style="103" customWidth="1"/>
    <col min="15363" max="15363" width="8" style="103" bestFit="1" customWidth="1"/>
    <col min="15364" max="15364" width="7.875" style="103" bestFit="1" customWidth="1"/>
    <col min="15365" max="15366" width="0" style="103" hidden="1" customWidth="1"/>
    <col min="15367" max="15614" width="7.875" style="103"/>
    <col min="15615" max="15615" width="35.75" style="103" customWidth="1"/>
    <col min="15616" max="15616" width="0" style="103" hidden="1" customWidth="1"/>
    <col min="15617" max="15618" width="12" style="103" customWidth="1"/>
    <col min="15619" max="15619" width="8" style="103" bestFit="1" customWidth="1"/>
    <col min="15620" max="15620" width="7.875" style="103" bestFit="1" customWidth="1"/>
    <col min="15621" max="15622" width="0" style="103" hidden="1" customWidth="1"/>
    <col min="15623" max="15870" width="7.875" style="103"/>
    <col min="15871" max="15871" width="35.75" style="103" customWidth="1"/>
    <col min="15872" max="15872" width="0" style="103" hidden="1" customWidth="1"/>
    <col min="15873" max="15874" width="12" style="103" customWidth="1"/>
    <col min="15875" max="15875" width="8" style="103" bestFit="1" customWidth="1"/>
    <col min="15876" max="15876" width="7.875" style="103" bestFit="1" customWidth="1"/>
    <col min="15877" max="15878" width="0" style="103" hidden="1" customWidth="1"/>
    <col min="15879" max="16126" width="7.875" style="103"/>
    <col min="16127" max="16127" width="35.75" style="103" customWidth="1"/>
    <col min="16128" max="16128" width="0" style="103" hidden="1" customWidth="1"/>
    <col min="16129" max="16130" width="12" style="103" customWidth="1"/>
    <col min="16131" max="16131" width="8" style="103" bestFit="1" customWidth="1"/>
    <col min="16132" max="16132" width="7.875" style="103" bestFit="1" customWidth="1"/>
    <col min="16133" max="16134" width="0" style="103" hidden="1" customWidth="1"/>
    <col min="16135" max="16384" width="7.875" style="103"/>
  </cols>
  <sheetData>
    <row r="1" spans="1:3" ht="27" customHeight="1">
      <c r="A1" s="182" t="s">
        <v>88</v>
      </c>
      <c r="B1" s="102"/>
    </row>
    <row r="2" spans="1:3" ht="39.950000000000003" customHeight="1">
      <c r="A2" s="272" t="s">
        <v>66</v>
      </c>
      <c r="B2" s="272"/>
    </row>
    <row r="3" spans="1:3" s="107" customFormat="1" ht="18.75" customHeight="1">
      <c r="A3" s="116"/>
      <c r="B3" s="75" t="s">
        <v>42</v>
      </c>
    </row>
    <row r="4" spans="1:3" s="110" customFormat="1" ht="53.25" customHeight="1">
      <c r="A4" s="108" t="s">
        <v>54</v>
      </c>
      <c r="B4" s="99" t="s">
        <v>67</v>
      </c>
      <c r="C4" s="109"/>
    </row>
    <row r="5" spans="1:3" s="110" customFormat="1" ht="21" customHeight="1">
      <c r="A5" s="183" t="s">
        <v>518</v>
      </c>
      <c r="B5" s="241">
        <f>SUM(B6)</f>
        <v>0.96</v>
      </c>
      <c r="C5" s="109"/>
    </row>
    <row r="6" spans="1:3" s="112" customFormat="1" ht="13.5" customHeight="1">
      <c r="A6" s="234" t="s">
        <v>806</v>
      </c>
      <c r="B6" s="179">
        <v>0.96</v>
      </c>
      <c r="C6" s="111"/>
    </row>
    <row r="7" spans="1:3" s="116" customFormat="1" ht="17.25" customHeight="1">
      <c r="A7" s="159" t="s">
        <v>519</v>
      </c>
      <c r="B7" s="235">
        <f>SUM(B8)</f>
        <v>2.1</v>
      </c>
      <c r="C7" s="115"/>
    </row>
    <row r="8" spans="1:3">
      <c r="A8" s="234" t="s">
        <v>807</v>
      </c>
      <c r="B8" s="179">
        <v>2.1</v>
      </c>
    </row>
    <row r="9" spans="1:3">
      <c r="A9" s="159" t="s">
        <v>520</v>
      </c>
      <c r="B9" s="236">
        <f>SUM(B10:B11)</f>
        <v>282</v>
      </c>
    </row>
    <row r="10" spans="1:3">
      <c r="A10" s="234" t="s">
        <v>808</v>
      </c>
      <c r="B10" s="239">
        <v>276</v>
      </c>
    </row>
    <row r="11" spans="1:3">
      <c r="A11" s="234" t="s">
        <v>809</v>
      </c>
      <c r="B11" s="239">
        <v>6</v>
      </c>
    </row>
    <row r="12" spans="1:3">
      <c r="A12" s="159" t="s">
        <v>521</v>
      </c>
      <c r="B12" s="180">
        <f>SUM(B13:B14)</f>
        <v>20</v>
      </c>
    </row>
    <row r="13" spans="1:3" ht="16.5" customHeight="1">
      <c r="A13" s="237" t="s">
        <v>810</v>
      </c>
      <c r="B13" s="179">
        <v>10</v>
      </c>
    </row>
    <row r="14" spans="1:3">
      <c r="A14" s="237" t="s">
        <v>811</v>
      </c>
      <c r="B14" s="179">
        <v>10</v>
      </c>
    </row>
    <row r="15" spans="1:3" s="140" customFormat="1">
      <c r="A15" s="159" t="s">
        <v>522</v>
      </c>
      <c r="B15" s="180">
        <f>SUM(B16:B20)</f>
        <v>1658.38</v>
      </c>
    </row>
    <row r="16" spans="1:3">
      <c r="A16" s="237" t="s">
        <v>812</v>
      </c>
      <c r="B16" s="179">
        <v>1.38</v>
      </c>
    </row>
    <row r="17" spans="1:2">
      <c r="A17" s="238" t="s">
        <v>813</v>
      </c>
      <c r="B17" s="179">
        <v>1062</v>
      </c>
    </row>
    <row r="18" spans="1:2">
      <c r="A18" s="237" t="s">
        <v>814</v>
      </c>
      <c r="B18" s="179">
        <v>292</v>
      </c>
    </row>
    <row r="19" spans="1:2">
      <c r="A19" s="237" t="s">
        <v>815</v>
      </c>
      <c r="B19" s="179">
        <v>3</v>
      </c>
    </row>
    <row r="20" spans="1:2">
      <c r="A20" s="237" t="s">
        <v>816</v>
      </c>
      <c r="B20" s="179">
        <v>300</v>
      </c>
    </row>
    <row r="21" spans="1:2">
      <c r="A21" s="159" t="s">
        <v>523</v>
      </c>
      <c r="B21" s="180">
        <f>SUM(B22:B30)</f>
        <v>2262.35</v>
      </c>
    </row>
    <row r="22" spans="1:2">
      <c r="A22" s="237" t="s">
        <v>817</v>
      </c>
      <c r="B22" s="179">
        <v>43</v>
      </c>
    </row>
    <row r="23" spans="1:2">
      <c r="A23" s="237" t="s">
        <v>818</v>
      </c>
      <c r="B23" s="179">
        <v>138</v>
      </c>
    </row>
    <row r="24" spans="1:2">
      <c r="A24" s="237" t="s">
        <v>819</v>
      </c>
      <c r="B24" s="179">
        <v>0.8</v>
      </c>
    </row>
    <row r="25" spans="1:2">
      <c r="A25" s="237" t="s">
        <v>820</v>
      </c>
      <c r="B25" s="179">
        <v>1</v>
      </c>
    </row>
    <row r="26" spans="1:2">
      <c r="A26" s="237" t="s">
        <v>821</v>
      </c>
      <c r="B26" s="179">
        <v>60.55</v>
      </c>
    </row>
    <row r="27" spans="1:2">
      <c r="A27" s="237" t="s">
        <v>822</v>
      </c>
      <c r="B27" s="179">
        <v>136</v>
      </c>
    </row>
    <row r="28" spans="1:2">
      <c r="A28" s="237" t="s">
        <v>823</v>
      </c>
      <c r="B28" s="179">
        <v>1560</v>
      </c>
    </row>
    <row r="29" spans="1:2">
      <c r="A29" s="237" t="s">
        <v>824</v>
      </c>
      <c r="B29" s="179">
        <v>320</v>
      </c>
    </row>
    <row r="30" spans="1:2">
      <c r="A30" s="237" t="s">
        <v>820</v>
      </c>
      <c r="B30" s="179">
        <v>3</v>
      </c>
    </row>
    <row r="31" spans="1:2">
      <c r="A31" s="159" t="s">
        <v>524</v>
      </c>
      <c r="B31" s="180">
        <f>SUM(B32:B33)</f>
        <v>2787.1</v>
      </c>
    </row>
    <row r="32" spans="1:2">
      <c r="A32" s="237" t="s">
        <v>825</v>
      </c>
      <c r="B32" s="179">
        <v>9.1</v>
      </c>
    </row>
    <row r="33" spans="1:2">
      <c r="A33" s="237" t="s">
        <v>826</v>
      </c>
      <c r="B33" s="179">
        <v>2778</v>
      </c>
    </row>
    <row r="34" spans="1:2">
      <c r="A34" s="159" t="s">
        <v>525</v>
      </c>
      <c r="B34" s="181">
        <f>SUM(B35:B44)</f>
        <v>628.74</v>
      </c>
    </row>
    <row r="35" spans="1:2">
      <c r="A35" s="237" t="s">
        <v>827</v>
      </c>
      <c r="B35" s="179">
        <v>57.8</v>
      </c>
    </row>
    <row r="36" spans="1:2">
      <c r="A36" s="237" t="s">
        <v>828</v>
      </c>
      <c r="B36" s="179">
        <v>1.2</v>
      </c>
    </row>
    <row r="37" spans="1:2">
      <c r="A37" s="237" t="s">
        <v>829</v>
      </c>
      <c r="B37" s="179">
        <v>25.66</v>
      </c>
    </row>
    <row r="38" spans="1:2">
      <c r="A38" s="237" t="s">
        <v>830</v>
      </c>
      <c r="B38" s="179">
        <v>168</v>
      </c>
    </row>
    <row r="39" spans="1:2">
      <c r="A39" s="237" t="s">
        <v>830</v>
      </c>
      <c r="B39" s="179">
        <v>168</v>
      </c>
    </row>
    <row r="40" spans="1:2">
      <c r="A40" s="237" t="s">
        <v>831</v>
      </c>
      <c r="B40" s="179">
        <v>58</v>
      </c>
    </row>
    <row r="41" spans="1:2">
      <c r="A41" s="237" t="s">
        <v>832</v>
      </c>
      <c r="B41" s="179">
        <v>2</v>
      </c>
    </row>
    <row r="42" spans="1:2">
      <c r="A42" s="237" t="s">
        <v>833</v>
      </c>
      <c r="B42" s="179">
        <v>130</v>
      </c>
    </row>
    <row r="43" spans="1:2">
      <c r="A43" s="237" t="s">
        <v>834</v>
      </c>
      <c r="B43" s="179">
        <v>17.079999999999998</v>
      </c>
    </row>
    <row r="44" spans="1:2">
      <c r="A44" s="237" t="s">
        <v>835</v>
      </c>
      <c r="B44" s="179">
        <v>1</v>
      </c>
    </row>
    <row r="45" spans="1:2">
      <c r="A45" s="159" t="s">
        <v>836</v>
      </c>
      <c r="B45" s="181">
        <v>10</v>
      </c>
    </row>
    <row r="46" spans="1:2">
      <c r="A46" s="155" t="s">
        <v>517</v>
      </c>
      <c r="B46" s="179">
        <v>10</v>
      </c>
    </row>
    <row r="47" spans="1:2">
      <c r="A47" s="159" t="s">
        <v>837</v>
      </c>
      <c r="B47" s="181">
        <f>SUM(B48:B50)</f>
        <v>634.26</v>
      </c>
    </row>
    <row r="48" spans="1:2">
      <c r="A48" s="237" t="s">
        <v>838</v>
      </c>
      <c r="B48" s="179">
        <v>19.62</v>
      </c>
    </row>
    <row r="49" spans="1:2">
      <c r="A49" s="237" t="s">
        <v>839</v>
      </c>
      <c r="B49" s="179">
        <v>558.1</v>
      </c>
    </row>
    <row r="50" spans="1:2">
      <c r="A50" s="240" t="s">
        <v>840</v>
      </c>
      <c r="B50" s="179">
        <v>56.54</v>
      </c>
    </row>
    <row r="51" spans="1:2">
      <c r="A51" s="159" t="s">
        <v>526</v>
      </c>
      <c r="B51" s="181">
        <f>SUM(B52)</f>
        <v>268</v>
      </c>
    </row>
    <row r="52" spans="1:2">
      <c r="A52" s="237" t="s">
        <v>841</v>
      </c>
      <c r="B52" s="179">
        <v>268</v>
      </c>
    </row>
    <row r="53" spans="1:2">
      <c r="A53" s="114" t="s">
        <v>30</v>
      </c>
      <c r="B53" s="180">
        <f>SUM(B5+B7+B9+B12+B15+B21+B31+B34+B45+B47+B51)</f>
        <v>8553.89</v>
      </c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15"/>
  <sheetViews>
    <sheetView workbookViewId="0">
      <selection activeCell="B9" sqref="B9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6" t="s">
        <v>605</v>
      </c>
      <c r="B1" s="74"/>
      <c r="C1" s="74"/>
    </row>
    <row r="2" spans="1:6" ht="23.25">
      <c r="A2" s="185" t="s">
        <v>590</v>
      </c>
      <c r="B2" s="186"/>
      <c r="C2" s="186"/>
    </row>
    <row r="3" spans="1:6">
      <c r="A3" s="9"/>
      <c r="B3" s="9"/>
      <c r="C3" s="187" t="s">
        <v>591</v>
      </c>
    </row>
    <row r="4" spans="1:6" s="189" customFormat="1" ht="48" customHeight="1">
      <c r="A4" s="100" t="s">
        <v>592</v>
      </c>
      <c r="B4" s="100" t="s">
        <v>38</v>
      </c>
      <c r="C4" s="100" t="s">
        <v>593</v>
      </c>
      <c r="D4" s="188"/>
    </row>
    <row r="5" spans="1:6" s="49" customFormat="1" ht="38.25" customHeight="1">
      <c r="A5" s="190" t="s">
        <v>594</v>
      </c>
      <c r="B5" s="191">
        <v>26.920200000000001</v>
      </c>
      <c r="C5" s="191">
        <f>B5</f>
        <v>26.920200000000001</v>
      </c>
      <c r="D5" s="48"/>
    </row>
    <row r="6" spans="1:6" s="51" customFormat="1" ht="38.25" customHeight="1">
      <c r="A6" s="190" t="s">
        <v>595</v>
      </c>
      <c r="B6" s="192">
        <v>32.92</v>
      </c>
      <c r="C6" s="192">
        <v>32.92</v>
      </c>
      <c r="D6" s="50"/>
      <c r="F6" s="51">
        <v>988753</v>
      </c>
    </row>
    <row r="7" spans="1:6" s="51" customFormat="1" ht="38.25" customHeight="1">
      <c r="A7" s="190" t="s">
        <v>596</v>
      </c>
      <c r="B7" s="191">
        <v>1.6899999999999998E-2</v>
      </c>
      <c r="C7" s="191">
        <v>1.6899999999999998E-2</v>
      </c>
      <c r="D7" s="50"/>
    </row>
    <row r="8" spans="1:6" s="51" customFormat="1" ht="38.25" customHeight="1">
      <c r="A8" s="190" t="s">
        <v>597</v>
      </c>
      <c r="B8" s="191">
        <f>B6</f>
        <v>32.92</v>
      </c>
      <c r="C8" s="191">
        <f>C6</f>
        <v>32.92</v>
      </c>
      <c r="D8" s="50"/>
    </row>
    <row r="9" spans="1:6" s="14" customFormat="1" ht="38.25" customHeight="1">
      <c r="A9" s="193" t="s">
        <v>598</v>
      </c>
      <c r="B9" s="191">
        <v>1.6899999999999998E-2</v>
      </c>
      <c r="C9" s="191">
        <v>1.6899999999999998E-2</v>
      </c>
      <c r="D9" s="13"/>
      <c r="F9" s="14">
        <v>822672</v>
      </c>
    </row>
    <row r="10" spans="1:6" s="14" customFormat="1" ht="38.25" customHeight="1">
      <c r="A10" s="194" t="s">
        <v>599</v>
      </c>
      <c r="B10" s="191">
        <v>0</v>
      </c>
      <c r="C10" s="191">
        <v>0</v>
      </c>
      <c r="D10" s="13"/>
    </row>
    <row r="11" spans="1:6" s="14" customFormat="1" ht="38.25" customHeight="1">
      <c r="A11" s="194" t="s">
        <v>600</v>
      </c>
      <c r="B11" s="191">
        <v>1.6899999999999998E-2</v>
      </c>
      <c r="C11" s="191">
        <v>1.6899999999999998E-2</v>
      </c>
      <c r="D11" s="13"/>
    </row>
    <row r="12" spans="1:6" s="12" customFormat="1" ht="38.25" customHeight="1">
      <c r="A12" s="190" t="s">
        <v>601</v>
      </c>
      <c r="B12" s="191">
        <v>1.6899999999999998E-2</v>
      </c>
      <c r="C12" s="191">
        <v>1.6899999999999998E-2</v>
      </c>
      <c r="D12" s="11"/>
    </row>
    <row r="13" spans="1:6" s="14" customFormat="1" ht="38.25" customHeight="1">
      <c r="A13" s="190" t="s">
        <v>602</v>
      </c>
      <c r="B13" s="192">
        <v>26.9068</v>
      </c>
      <c r="C13" s="195">
        <v>26.9068</v>
      </c>
      <c r="D13" s="13"/>
      <c r="F13" s="14">
        <v>988753</v>
      </c>
    </row>
    <row r="14" spans="1:6" s="14" customFormat="1" ht="38.25" customHeight="1">
      <c r="A14" s="193" t="s">
        <v>603</v>
      </c>
      <c r="B14" s="191">
        <v>0</v>
      </c>
      <c r="C14" s="191">
        <v>0</v>
      </c>
      <c r="D14" s="13"/>
      <c r="F14" s="14">
        <v>822672</v>
      </c>
    </row>
    <row r="15" spans="1:6" s="16" customFormat="1" ht="38.25" customHeight="1">
      <c r="A15" s="196" t="s">
        <v>604</v>
      </c>
      <c r="B15" s="192">
        <v>32.92</v>
      </c>
      <c r="C15" s="192">
        <v>32.92</v>
      </c>
      <c r="D15" s="15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</sheetPr>
  <dimension ref="A1:B15"/>
  <sheetViews>
    <sheetView workbookViewId="0">
      <selection activeCell="B16" sqref="B16"/>
    </sheetView>
  </sheetViews>
  <sheetFormatPr defaultRowHeight="15.75"/>
  <cols>
    <col min="1" max="1" width="41.625" style="60" customWidth="1"/>
    <col min="2" max="2" width="41.625" style="62" customWidth="1"/>
    <col min="3" max="16384" width="9" style="60"/>
  </cols>
  <sheetData>
    <row r="1" spans="1:2" ht="26.25" customHeight="1">
      <c r="A1" s="63" t="s">
        <v>89</v>
      </c>
    </row>
    <row r="2" spans="1:2" ht="24.75" customHeight="1">
      <c r="A2" s="266" t="s">
        <v>83</v>
      </c>
      <c r="B2" s="266"/>
    </row>
    <row r="3" spans="1:2" s="63" customFormat="1" ht="24" customHeight="1">
      <c r="B3" s="61" t="s">
        <v>29</v>
      </c>
    </row>
    <row r="4" spans="1:2" s="68" customFormat="1" ht="53.25" customHeight="1">
      <c r="A4" s="64" t="s">
        <v>60</v>
      </c>
      <c r="B4" s="73" t="s">
        <v>33</v>
      </c>
    </row>
    <row r="5" spans="1:2" s="68" customFormat="1" ht="27.75" customHeight="1">
      <c r="A5" s="64" t="s">
        <v>540</v>
      </c>
      <c r="B5" s="67">
        <f>SUM(B6:B10)</f>
        <v>422844</v>
      </c>
    </row>
    <row r="6" spans="1:2" s="72" customFormat="1" ht="25.5" customHeight="1">
      <c r="A6" s="141" t="s">
        <v>527</v>
      </c>
      <c r="B6" s="142"/>
    </row>
    <row r="7" spans="1:2" s="72" customFormat="1" ht="25.5" customHeight="1">
      <c r="A7" s="141" t="s">
        <v>528</v>
      </c>
      <c r="B7" s="242">
        <v>22500</v>
      </c>
    </row>
    <row r="8" spans="1:2" s="72" customFormat="1" ht="25.5" customHeight="1">
      <c r="A8" s="141" t="s">
        <v>529</v>
      </c>
      <c r="B8" s="242">
        <v>770</v>
      </c>
    </row>
    <row r="9" spans="1:2" s="63" customFormat="1" ht="25.5" customHeight="1">
      <c r="A9" s="141" t="s">
        <v>530</v>
      </c>
      <c r="B9" s="143">
        <v>394574</v>
      </c>
    </row>
    <row r="10" spans="1:2" s="68" customFormat="1" ht="25.5" customHeight="1">
      <c r="A10" s="141" t="s">
        <v>531</v>
      </c>
      <c r="B10" s="143">
        <v>5000</v>
      </c>
    </row>
    <row r="11" spans="1:2" ht="25.5" customHeight="1">
      <c r="A11" s="147" t="s">
        <v>544</v>
      </c>
      <c r="B11" s="153">
        <f>SUM(B12:B13)</f>
        <v>147</v>
      </c>
    </row>
    <row r="12" spans="1:2" ht="25.5" customHeight="1">
      <c r="A12" s="141" t="s">
        <v>545</v>
      </c>
      <c r="B12" s="146">
        <v>147</v>
      </c>
    </row>
    <row r="13" spans="1:2" ht="25.5" customHeight="1">
      <c r="A13" s="141" t="s">
        <v>546</v>
      </c>
      <c r="B13" s="146"/>
    </row>
    <row r="14" spans="1:2" ht="21" customHeight="1">
      <c r="A14" s="70" t="s">
        <v>30</v>
      </c>
      <c r="B14" s="145">
        <f>SUM(B5+B11)</f>
        <v>422991</v>
      </c>
    </row>
    <row r="15" spans="1:2">
      <c r="B15" s="144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X22"/>
  <sheetViews>
    <sheetView workbookViewId="0">
      <selection activeCell="B18" sqref="B18"/>
    </sheetView>
  </sheetViews>
  <sheetFormatPr defaultColWidth="7" defaultRowHeight="15"/>
  <cols>
    <col min="1" max="1" width="42.375" style="4" customWidth="1"/>
    <col min="2" max="2" width="29.625" style="2" customWidth="1"/>
    <col min="3" max="3" width="10.375" style="3" hidden="1" customWidth="1"/>
    <col min="4" max="4" width="9.625" style="27" hidden="1" customWidth="1"/>
    <col min="5" max="5" width="8.125" style="27" hidden="1" customWidth="1"/>
    <col min="6" max="6" width="9.625" style="28" hidden="1" customWidth="1"/>
    <col min="7" max="7" width="17.5" style="28" hidden="1" customWidth="1"/>
    <col min="8" max="8" width="12.5" style="29" hidden="1" customWidth="1"/>
    <col min="9" max="9" width="7" style="30" hidden="1" customWidth="1"/>
    <col min="10" max="11" width="7" style="27" hidden="1" customWidth="1"/>
    <col min="12" max="12" width="13.875" style="27" hidden="1" customWidth="1"/>
    <col min="13" max="13" width="7.875" style="27" hidden="1" customWidth="1"/>
    <col min="14" max="14" width="9.5" style="27" hidden="1" customWidth="1"/>
    <col min="15" max="15" width="6.875" style="27" hidden="1" customWidth="1"/>
    <col min="16" max="16" width="9" style="27" hidden="1" customWidth="1"/>
    <col min="17" max="17" width="5.875" style="27" hidden="1" customWidth="1"/>
    <col min="18" max="18" width="5.25" style="27" hidden="1" customWidth="1"/>
    <col min="19" max="19" width="6.5" style="27" hidden="1" customWidth="1"/>
    <col min="20" max="21" width="7" style="27" hidden="1" customWidth="1"/>
    <col min="22" max="22" width="10.625" style="27" hidden="1" customWidth="1"/>
    <col min="23" max="23" width="10.5" style="27" hidden="1" customWidth="1"/>
    <col min="24" max="24" width="7" style="27" hidden="1" customWidth="1"/>
    <col min="25" max="16384" width="7" style="27"/>
  </cols>
  <sheetData>
    <row r="1" spans="1:24" ht="29.25" customHeight="1">
      <c r="A1" s="26" t="s">
        <v>61</v>
      </c>
    </row>
    <row r="2" spans="1:24" ht="28.5" customHeight="1">
      <c r="A2" s="261" t="s">
        <v>68</v>
      </c>
      <c r="B2" s="262"/>
      <c r="F2" s="27"/>
      <c r="G2" s="27"/>
      <c r="H2" s="27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9" t="s">
        <v>57</v>
      </c>
      <c r="B4" s="34" t="s">
        <v>28</v>
      </c>
      <c r="F4" s="35" t="s">
        <v>16</v>
      </c>
      <c r="G4" s="35" t="s">
        <v>17</v>
      </c>
      <c r="H4" s="35" t="s">
        <v>18</v>
      </c>
      <c r="I4" s="2"/>
      <c r="L4" s="35" t="s">
        <v>16</v>
      </c>
      <c r="M4" s="36" t="s">
        <v>17</v>
      </c>
      <c r="N4" s="35" t="s">
        <v>18</v>
      </c>
    </row>
    <row r="5" spans="1:24" s="4" customFormat="1" ht="39" customHeight="1">
      <c r="A5" s="117" t="s">
        <v>58</v>
      </c>
      <c r="B5" s="243">
        <f>SUM(B6:B13)</f>
        <v>407991</v>
      </c>
      <c r="C5" s="4">
        <v>105429</v>
      </c>
      <c r="D5" s="4">
        <v>595734.14</v>
      </c>
      <c r="E5" s="4">
        <f>104401+13602</f>
        <v>118003</v>
      </c>
      <c r="F5" s="52" t="s">
        <v>6</v>
      </c>
      <c r="G5" s="52" t="s">
        <v>19</v>
      </c>
      <c r="H5" s="52">
        <v>596221.15</v>
      </c>
      <c r="I5" s="4" t="e">
        <f>F5-A5</f>
        <v>#VALUE!</v>
      </c>
      <c r="J5" s="4">
        <f t="shared" ref="J5:J8" si="0">H5-B5</f>
        <v>188230.15000000002</v>
      </c>
      <c r="K5" s="4">
        <v>75943</v>
      </c>
      <c r="L5" s="52" t="s">
        <v>6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8" si="1">N5-B5</f>
        <v>235057.94999999995</v>
      </c>
      <c r="R5" s="4">
        <v>717759</v>
      </c>
      <c r="T5" s="53" t="s">
        <v>6</v>
      </c>
      <c r="U5" s="53" t="s">
        <v>19</v>
      </c>
      <c r="V5" s="53">
        <v>659380.53</v>
      </c>
      <c r="W5" s="4">
        <f t="shared" ref="W5:W8" si="2">B5-V5</f>
        <v>-251389.53000000003</v>
      </c>
      <c r="X5" s="4" t="e">
        <f>T5-A5</f>
        <v>#VALUE!</v>
      </c>
    </row>
    <row r="6" spans="1:24" s="3" customFormat="1" ht="31.5" customHeight="1">
      <c r="A6" s="141" t="s">
        <v>532</v>
      </c>
      <c r="B6" s="244"/>
      <c r="C6" s="44"/>
      <c r="D6" s="44">
        <v>135.6</v>
      </c>
      <c r="F6" s="40" t="s">
        <v>3</v>
      </c>
      <c r="G6" s="40" t="s">
        <v>22</v>
      </c>
      <c r="H6" s="41">
        <v>135.6</v>
      </c>
      <c r="I6" s="2" t="e">
        <f>F6-#REF!</f>
        <v>#REF!</v>
      </c>
      <c r="J6" s="38">
        <f t="shared" si="0"/>
        <v>135.6</v>
      </c>
      <c r="K6" s="38"/>
      <c r="L6" s="40" t="s">
        <v>3</v>
      </c>
      <c r="M6" s="40" t="s">
        <v>22</v>
      </c>
      <c r="N6" s="41">
        <v>135.6</v>
      </c>
      <c r="O6" s="2" t="e">
        <f>L6-#REF!</f>
        <v>#REF!</v>
      </c>
      <c r="P6" s="38">
        <f t="shared" si="1"/>
        <v>135.6</v>
      </c>
      <c r="T6" s="42" t="s">
        <v>3</v>
      </c>
      <c r="U6" s="42" t="s">
        <v>22</v>
      </c>
      <c r="V6" s="43">
        <v>135.6</v>
      </c>
      <c r="W6" s="3">
        <f t="shared" si="2"/>
        <v>-135.6</v>
      </c>
      <c r="X6" s="3" t="e">
        <f>T6-#REF!</f>
        <v>#REF!</v>
      </c>
    </row>
    <row r="7" spans="1:24" s="3" customFormat="1" ht="31.5" customHeight="1">
      <c r="A7" s="141" t="s">
        <v>533</v>
      </c>
      <c r="B7" s="244">
        <v>22500</v>
      </c>
      <c r="C7" s="38">
        <v>105429</v>
      </c>
      <c r="D7" s="39">
        <v>595734.14</v>
      </c>
      <c r="E7" s="3">
        <f>104401+13602</f>
        <v>118003</v>
      </c>
      <c r="F7" s="40" t="s">
        <v>6</v>
      </c>
      <c r="G7" s="40" t="s">
        <v>19</v>
      </c>
      <c r="H7" s="41">
        <v>596221.15</v>
      </c>
      <c r="I7" s="2" t="e">
        <f>F7-#REF!</f>
        <v>#REF!</v>
      </c>
      <c r="J7" s="38">
        <f t="shared" si="0"/>
        <v>573721.15</v>
      </c>
      <c r="K7" s="38">
        <v>75943</v>
      </c>
      <c r="L7" s="40" t="s">
        <v>6</v>
      </c>
      <c r="M7" s="40" t="s">
        <v>19</v>
      </c>
      <c r="N7" s="41">
        <v>643048.94999999995</v>
      </c>
      <c r="O7" s="2" t="e">
        <f>L7-#REF!</f>
        <v>#REF!</v>
      </c>
      <c r="P7" s="38">
        <f t="shared" si="1"/>
        <v>620548.94999999995</v>
      </c>
      <c r="R7" s="3">
        <v>717759</v>
      </c>
      <c r="T7" s="42" t="s">
        <v>6</v>
      </c>
      <c r="U7" s="42" t="s">
        <v>19</v>
      </c>
      <c r="V7" s="43">
        <v>659380.53</v>
      </c>
      <c r="W7" s="3">
        <f t="shared" si="2"/>
        <v>-636880.53</v>
      </c>
      <c r="X7" s="3" t="e">
        <f>T7-#REF!</f>
        <v>#REF!</v>
      </c>
    </row>
    <row r="8" spans="1:24" s="3" customFormat="1" ht="31.5" customHeight="1">
      <c r="A8" s="141" t="s">
        <v>534</v>
      </c>
      <c r="B8" s="244">
        <v>770</v>
      </c>
      <c r="C8" s="44"/>
      <c r="D8" s="44">
        <v>135.6</v>
      </c>
      <c r="F8" s="40" t="s">
        <v>3</v>
      </c>
      <c r="G8" s="40" t="s">
        <v>22</v>
      </c>
      <c r="H8" s="41">
        <v>135.6</v>
      </c>
      <c r="I8" s="2" t="e">
        <f>F8-#REF!</f>
        <v>#REF!</v>
      </c>
      <c r="J8" s="38">
        <f t="shared" si="0"/>
        <v>-634.4</v>
      </c>
      <c r="K8" s="38"/>
      <c r="L8" s="40" t="s">
        <v>3</v>
      </c>
      <c r="M8" s="40" t="s">
        <v>22</v>
      </c>
      <c r="N8" s="41">
        <v>135.6</v>
      </c>
      <c r="O8" s="2" t="e">
        <f>L8-#REF!</f>
        <v>#REF!</v>
      </c>
      <c r="P8" s="38">
        <f t="shared" si="1"/>
        <v>-634.4</v>
      </c>
      <c r="T8" s="42" t="s">
        <v>3</v>
      </c>
      <c r="U8" s="42" t="s">
        <v>22</v>
      </c>
      <c r="V8" s="43">
        <v>135.6</v>
      </c>
      <c r="W8" s="3">
        <f t="shared" si="2"/>
        <v>634.4</v>
      </c>
      <c r="X8" s="3" t="e">
        <f>T8-#REF!</f>
        <v>#REF!</v>
      </c>
    </row>
    <row r="9" spans="1:24" s="3" customFormat="1" ht="31.5" customHeight="1">
      <c r="A9" s="141" t="s">
        <v>535</v>
      </c>
      <c r="B9" s="244">
        <v>376504</v>
      </c>
      <c r="F9" s="35" t="str">
        <f>""</f>
        <v/>
      </c>
      <c r="G9" s="35" t="str">
        <f>""</f>
        <v/>
      </c>
      <c r="H9" s="35" t="str">
        <f>""</f>
        <v/>
      </c>
      <c r="I9" s="2"/>
      <c r="L9" s="35" t="str">
        <f>""</f>
        <v/>
      </c>
      <c r="M9" s="36" t="str">
        <f>""</f>
        <v/>
      </c>
      <c r="N9" s="35" t="str">
        <f>""</f>
        <v/>
      </c>
      <c r="V9" s="7" t="e">
        <f>V10+#REF!+#REF!+#REF!+#REF!+#REF!+#REF!+#REF!+#REF!+#REF!+#REF!+#REF!+#REF!+#REF!+#REF!+#REF!+#REF!+#REF!+#REF!+#REF!+#REF!</f>
        <v>#REF!</v>
      </c>
      <c r="W9" s="7" t="e">
        <f>W10+#REF!+#REF!+#REF!+#REF!+#REF!+#REF!+#REF!+#REF!+#REF!+#REF!+#REF!+#REF!+#REF!+#REF!+#REF!+#REF!+#REF!+#REF!+#REF!+#REF!</f>
        <v>#REF!</v>
      </c>
    </row>
    <row r="10" spans="1:24" ht="31.5" customHeight="1">
      <c r="A10" s="141" t="s">
        <v>536</v>
      </c>
      <c r="B10" s="244">
        <v>5000</v>
      </c>
      <c r="P10" s="45"/>
      <c r="T10" s="46" t="s">
        <v>2</v>
      </c>
      <c r="U10" s="46" t="s">
        <v>24</v>
      </c>
      <c r="V10" s="47">
        <v>19998</v>
      </c>
      <c r="W10" s="27">
        <f>B10-V10</f>
        <v>-14998</v>
      </c>
      <c r="X10" s="27">
        <f>T10-A18</f>
        <v>232</v>
      </c>
    </row>
    <row r="11" spans="1:24" ht="31.5" customHeight="1">
      <c r="A11" s="141" t="s">
        <v>537</v>
      </c>
      <c r="B11" s="244">
        <v>3070</v>
      </c>
      <c r="P11" s="45"/>
      <c r="T11" s="46" t="s">
        <v>1</v>
      </c>
      <c r="U11" s="46" t="s">
        <v>25</v>
      </c>
      <c r="V11" s="47">
        <v>19998</v>
      </c>
      <c r="W11" s="27">
        <f>B11-V11</f>
        <v>-16928</v>
      </c>
      <c r="X11" s="27">
        <f>T11-A19</f>
        <v>23203</v>
      </c>
    </row>
    <row r="12" spans="1:24" ht="31.5" customHeight="1">
      <c r="A12" s="141" t="s">
        <v>538</v>
      </c>
      <c r="B12" s="244">
        <v>147</v>
      </c>
      <c r="P12" s="45"/>
      <c r="T12" s="46" t="s">
        <v>0</v>
      </c>
      <c r="U12" s="46" t="s">
        <v>26</v>
      </c>
      <c r="V12" s="47">
        <v>19998</v>
      </c>
      <c r="W12" s="27">
        <f>B12-V12</f>
        <v>-19851</v>
      </c>
      <c r="X12" s="27">
        <f>T12-A20</f>
        <v>2320301</v>
      </c>
    </row>
    <row r="13" spans="1:24" ht="31.5" customHeight="1">
      <c r="A13" s="141" t="s">
        <v>539</v>
      </c>
      <c r="B13" s="244"/>
      <c r="P13" s="45"/>
    </row>
    <row r="14" spans="1:24" ht="31.5" customHeight="1">
      <c r="A14" s="148" t="s">
        <v>541</v>
      </c>
      <c r="B14" s="163">
        <f>SUM(B15:B16)</f>
        <v>15000</v>
      </c>
      <c r="P14" s="45"/>
    </row>
    <row r="15" spans="1:24" ht="31.5" customHeight="1">
      <c r="A15" s="149" t="s">
        <v>542</v>
      </c>
      <c r="B15" s="5"/>
      <c r="P15" s="45"/>
    </row>
    <row r="16" spans="1:24" ht="31.5" customHeight="1">
      <c r="A16" s="150" t="s">
        <v>543</v>
      </c>
      <c r="B16" s="5">
        <v>15000</v>
      </c>
      <c r="P16" s="45"/>
    </row>
    <row r="17" spans="1:16" ht="31.5" customHeight="1">
      <c r="A17" s="101" t="s">
        <v>7</v>
      </c>
      <c r="B17" s="8">
        <f>SUM(B5+B14)</f>
        <v>422991</v>
      </c>
      <c r="P17" s="45"/>
    </row>
    <row r="18" spans="1:16" ht="19.5" customHeight="1">
      <c r="P18" s="45"/>
    </row>
    <row r="19" spans="1:16" ht="19.5" customHeight="1">
      <c r="P19" s="45"/>
    </row>
    <row r="20" spans="1:16" ht="19.5" customHeight="1">
      <c r="P20" s="45"/>
    </row>
    <row r="21" spans="1:16" ht="19.5" customHeight="1">
      <c r="P21" s="45"/>
    </row>
    <row r="22" spans="1:16" ht="19.5" customHeight="1">
      <c r="P22" s="45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16</vt:i4>
      </vt:variant>
    </vt:vector>
  </HeadingPairs>
  <TitlesOfParts>
    <vt:vector size="37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Sheet3</vt:lpstr>
      <vt:lpstr>'附表1-1'!Print_Area</vt:lpstr>
      <vt:lpstr>'附表1-10'!Print_Area</vt:lpstr>
      <vt:lpstr>'附表1-16'!Print_Area</vt:lpstr>
      <vt:lpstr>'附表1-20'!Print_Area</vt:lpstr>
      <vt:lpstr>'附表1-3'!Print_Area</vt:lpstr>
      <vt:lpstr>'附表1-5'!Print_Area</vt:lpstr>
      <vt:lpstr>'附表1-6'!Print_Area</vt:lpstr>
      <vt:lpstr>'附表1-10'!Print_Titles</vt:lpstr>
      <vt:lpstr>'附表1-14'!Print_Titles</vt:lpstr>
      <vt:lpstr>'附表1-16'!Print_Titles</vt:lpstr>
      <vt:lpstr>'附表1-19'!Print_Titles</vt:lpstr>
      <vt:lpstr>'附表1-20'!Print_Titles</vt:lpstr>
      <vt:lpstr>'附表1-3'!Print_Titles</vt:lpstr>
      <vt:lpstr>'附表1-4'!Print_Titles</vt:lpstr>
      <vt:lpstr>'附表1-5'!Print_Titles</vt:lpstr>
      <vt:lpstr>'附表1-8'!Print_Titles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2019-04-15T01:12:13Z</dcterms:modified>
</cp:coreProperties>
</file>